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740" firstSheet="3" activeTab="6"/>
  </bookViews>
  <sheets>
    <sheet name="SAŽETAK" sheetId="1" r:id="rId1"/>
    <sheet name=" Račun prihoda i rashoda" sheetId="3" r:id="rId2"/>
    <sheet name="Rashodi i prihodi prema izvoru" sheetId="8" r:id="rId3"/>
    <sheet name="Rashodi prema funkcijskoj k " sheetId="11" r:id="rId4"/>
    <sheet name="Račun financiranja " sheetId="9" r:id="rId5"/>
    <sheet name="Račun fin prema izvorima f" sheetId="10" r:id="rId6"/>
    <sheet name="Programska klasifikacija" sheetId="7" r:id="rId7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7" l="1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13" i="7"/>
  <c r="H12" i="7"/>
  <c r="H34" i="7"/>
  <c r="H33" i="7"/>
  <c r="H95" i="7"/>
  <c r="H94" i="7"/>
  <c r="H93" i="7"/>
  <c r="H92" i="7"/>
  <c r="H91" i="7"/>
  <c r="H90" i="7"/>
  <c r="H89" i="7"/>
  <c r="H88" i="7"/>
  <c r="H87" i="7"/>
  <c r="H86" i="7"/>
  <c r="H85" i="7"/>
  <c r="H84" i="7"/>
  <c r="H75" i="7"/>
  <c r="H74" i="7"/>
  <c r="H83" i="7"/>
  <c r="H82" i="7"/>
  <c r="H80" i="7"/>
  <c r="H76" i="7"/>
  <c r="H32" i="7"/>
  <c r="H31" i="7"/>
  <c r="H30" i="7"/>
  <c r="H28" i="7"/>
  <c r="H26" i="7"/>
  <c r="H24" i="7"/>
  <c r="H21" i="7"/>
  <c r="H18" i="7"/>
  <c r="H16" i="7"/>
  <c r="H81" i="7" l="1"/>
  <c r="H79" i="7"/>
  <c r="H29" i="7"/>
  <c r="H27" i="7"/>
  <c r="H25" i="7"/>
  <c r="H23" i="7"/>
  <c r="H20" i="7"/>
  <c r="H17" i="7" l="1"/>
  <c r="H11" i="7"/>
  <c r="H10" i="7"/>
  <c r="G9" i="11" l="1"/>
  <c r="G8" i="11"/>
  <c r="G7" i="11"/>
  <c r="H78" i="7" l="1"/>
  <c r="H77" i="7"/>
  <c r="H73" i="7"/>
  <c r="H22" i="7"/>
  <c r="H19" i="7"/>
  <c r="K41" i="3"/>
  <c r="H15" i="7"/>
  <c r="H9" i="7"/>
  <c r="H8" i="7"/>
  <c r="K66" i="3" l="1"/>
  <c r="J66" i="3"/>
  <c r="K65" i="3"/>
  <c r="J65" i="3"/>
  <c r="K64" i="3"/>
  <c r="J64" i="3"/>
  <c r="K63" i="3"/>
  <c r="J63" i="3"/>
  <c r="K61" i="3"/>
  <c r="J61" i="3"/>
  <c r="K60" i="3"/>
  <c r="J60" i="3"/>
  <c r="K59" i="3"/>
  <c r="J59" i="3"/>
  <c r="K58" i="3"/>
  <c r="J58" i="3"/>
  <c r="K57" i="3"/>
  <c r="J57" i="3"/>
  <c r="K56" i="3"/>
  <c r="J56" i="3"/>
  <c r="K55" i="3"/>
  <c r="J55" i="3"/>
  <c r="K54" i="3"/>
  <c r="J54" i="3"/>
  <c r="K53" i="3"/>
  <c r="K52" i="3"/>
  <c r="J52" i="3"/>
  <c r="K51" i="3"/>
  <c r="J51" i="3"/>
  <c r="K50" i="3"/>
  <c r="J50" i="3"/>
  <c r="K49" i="3"/>
  <c r="J49" i="3"/>
  <c r="K48" i="3"/>
  <c r="J48" i="3"/>
  <c r="K47" i="3"/>
  <c r="J47" i="3"/>
  <c r="K46" i="3"/>
  <c r="J46" i="3"/>
  <c r="K45" i="3"/>
  <c r="K44" i="3"/>
  <c r="J44" i="3"/>
  <c r="K43" i="3"/>
  <c r="J43" i="3"/>
  <c r="K42" i="3"/>
  <c r="J42" i="3"/>
  <c r="K40" i="3"/>
  <c r="J40" i="3"/>
  <c r="K39" i="3"/>
  <c r="J39" i="3"/>
  <c r="K38" i="3"/>
  <c r="J38" i="3"/>
  <c r="K37" i="3"/>
  <c r="J37" i="3"/>
  <c r="G6" i="11" l="1"/>
  <c r="F6" i="11"/>
  <c r="G18" i="8"/>
  <c r="G15" i="8"/>
  <c r="G14" i="8"/>
  <c r="G9" i="8"/>
  <c r="G7" i="8"/>
  <c r="G6" i="8"/>
  <c r="F18" i="8"/>
  <c r="F15" i="8"/>
  <c r="F14" i="8"/>
  <c r="F9" i="8"/>
  <c r="F7" i="8"/>
  <c r="F6" i="8"/>
  <c r="K29" i="3"/>
  <c r="J29" i="3"/>
  <c r="J28" i="3"/>
  <c r="K27" i="3"/>
  <c r="J27" i="3"/>
  <c r="K24" i="3"/>
  <c r="K23" i="3"/>
  <c r="J24" i="3"/>
  <c r="J23" i="3"/>
  <c r="K36" i="3"/>
  <c r="J36" i="3"/>
  <c r="D14" i="8" l="1"/>
  <c r="E14" i="8"/>
  <c r="C14" i="8"/>
  <c r="C6" i="8"/>
  <c r="E6" i="8"/>
  <c r="D6" i="8"/>
  <c r="G35" i="3"/>
  <c r="I35" i="3"/>
  <c r="H35" i="3"/>
  <c r="G19" i="3"/>
  <c r="G15" i="3"/>
  <c r="G12" i="3" s="1"/>
  <c r="I22" i="3"/>
  <c r="H10" i="1"/>
  <c r="H22" i="3"/>
  <c r="H11" i="3" s="1"/>
  <c r="H10" i="3" s="1"/>
  <c r="H28" i="3"/>
  <c r="K28" i="3" s="1"/>
  <c r="I16" i="1"/>
  <c r="K22" i="3" l="1"/>
  <c r="J22" i="3"/>
  <c r="G11" i="3"/>
  <c r="I11" i="3"/>
  <c r="K35" i="3"/>
  <c r="J35" i="3"/>
  <c r="K11" i="3" l="1"/>
  <c r="J11" i="3"/>
  <c r="I10" i="3"/>
  <c r="K10" i="3" l="1"/>
  <c r="J10" i="3"/>
</calcChain>
</file>

<file path=xl/sharedStrings.xml><?xml version="1.0" encoding="utf-8"?>
<sst xmlns="http://schemas.openxmlformats.org/spreadsheetml/2006/main" count="355" uniqueCount="180">
  <si>
    <t>PRIHODI UKUPNO</t>
  </si>
  <si>
    <t>RASHODI UKUPNO</t>
  </si>
  <si>
    <t>Prihodi poslovanja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</si>
  <si>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</si>
  <si>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</si>
  <si>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</si>
  <si>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</si>
  <si>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</si>
  <si>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</si>
  <si>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</si>
  <si>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</si>
  <si>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</si>
  <si>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</si>
  <si>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</si>
  <si>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</si>
  <si>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</si>
  <si>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</si>
  <si>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>INDEKS</t>
  </si>
  <si>
    <t xml:space="preserve">IZVJEŠTAJ O PRIHODIMA I RASHODIMA PREMA EKONOMSKOJ KLASIFIKACIJI </t>
  </si>
  <si>
    <t>6=5/2*100</t>
  </si>
  <si>
    <t>7=5/4*100</t>
  </si>
  <si>
    <t>UKUPNI PRIHODI</t>
  </si>
  <si>
    <t>Pomoći iz inozemstva i od subjekata unutar općeg proračuna</t>
  </si>
  <si>
    <t xml:space="preserve"> Prihodi od prodaje proizvoda i robe te pruženih usluga i prihodi od donacija</t>
  </si>
  <si>
    <t>….</t>
  </si>
  <si>
    <t>Plaće (Bruto)</t>
  </si>
  <si>
    <t>Plaće za redovan rad</t>
  </si>
  <si>
    <t>Naknade troškova zaposlenima</t>
  </si>
  <si>
    <t>Službena putovanja</t>
  </si>
  <si>
    <t>Materijalna imovina - prirodna bogatstva</t>
  </si>
  <si>
    <t>Zemljište</t>
  </si>
  <si>
    <t>31 Vlastiti prihodi</t>
  </si>
  <si>
    <t>3 Vlastiti prihodi</t>
  </si>
  <si>
    <t>21 Doprinosi za mirovinsko osiguranje</t>
  </si>
  <si>
    <t>2 Doprinosi</t>
  </si>
  <si>
    <t>12 Sredstva učešća za pomoći</t>
  </si>
  <si>
    <t>11 Opći prihodi i primici</t>
  </si>
  <si>
    <t>1 Opći prihodi i primici</t>
  </si>
  <si>
    <t>UKUPNO RASHODI</t>
  </si>
  <si>
    <t xml:space="preserve">UKUPNO PRIHODI </t>
  </si>
  <si>
    <t>IZVJEŠTAJ O PRIHODIMA I RASHODIMA PREMA IZVORIMA FINANCIRANJA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</si>
  <si>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</si>
  <si>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</si>
  <si>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</si>
  <si>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</si>
  <si>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</si>
  <si>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</si>
  <si>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</si>
  <si>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</si>
  <si>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>IZVJEŠTAJ O RASHODIMA PREMA FUNKCIJSKOJ KLASIFIKACIJI</t>
  </si>
  <si>
    <t>Napomena:  Iznosi u stupcu "OSTVARENJE/IZVRŠENJE 1.-6. 2022." preračunavaju se iz kuna u eure prema fiksnom tečaju konverzije (1 EUR=7,53450 kuna) i po pravilima za preračunavanje i zaokruživanje.</t>
  </si>
  <si>
    <t>INDEKS**</t>
  </si>
  <si>
    <t>TEKUĆI PLAN 2023.**</t>
  </si>
  <si>
    <t>IZVORNI PLAN ILI REBALANS 2023.*</t>
  </si>
  <si>
    <t xml:space="preserve">IZVJEŠTAJ O IZVRŠENJU FINANCIJSKOG PLANA PRORAČUNSKOG KORISNIKA JEDINICE LOKALNE I PODRUČNE (REGIONALNE) SAMOUPRAVE ZA PRVO POLUGODIŠTE 2023. 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</si>
  <si>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</si>
  <si>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</si>
  <si>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</si>
  <si>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</si>
  <si>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</si>
  <si>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</si>
  <si>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</si>
  <si>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 I  RAČUNA FINANCIRANJA</t>
  </si>
  <si>
    <t>SAŽETAK  RAČUNA PRIHODA I RASHODA</t>
  </si>
  <si>
    <t xml:space="preserve">OSTVARENJE/IZVRŠENJE 
1.-6.2022. </t>
  </si>
  <si>
    <t xml:space="preserve">OSTVARENJE/IZVRŠENJE 
1.-6.2023. 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</si>
  <si>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</si>
  <si>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</si>
  <si>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</si>
  <si>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</si>
  <si>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</si>
  <si>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RAČUN PRIHODA I RASHODA </t>
  </si>
  <si>
    <t xml:space="preserve"> RAČUN FINANCIRANJA</t>
  </si>
  <si>
    <t xml:space="preserve">IZVRŠENJE 
1.-6.2022. </t>
  </si>
  <si>
    <t xml:space="preserve">IZVRŠENJE 
1.-6.2023. </t>
  </si>
  <si>
    <t xml:space="preserve"> IZVRŠENJE 
1.-6.2023. </t>
  </si>
  <si>
    <t>SAŽETAK  RAČUNA PRIHODA I RASHODA I  RAČUNA FINANCIRANJA  može sadržavati i dodatne podatke.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</si>
  <si>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</si>
  <si>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5=4/2*100</t>
  </si>
  <si>
    <t>6=4/3*100</t>
  </si>
  <si>
    <t>4=3/2*100</t>
  </si>
  <si>
    <t>Prihod od imovine</t>
  </si>
  <si>
    <t>Kamate na oročena sredstva i depozite po viđenju</t>
  </si>
  <si>
    <t>Prihodi od upravnih i administrativnih pristojbi, pristojbi po posebnim propisima</t>
  </si>
  <si>
    <t>Prihodi od financijske imovine</t>
  </si>
  <si>
    <t>Prihodi po posebnim propisima</t>
  </si>
  <si>
    <t>Prihodi od financiranja rashoda roditelja</t>
  </si>
  <si>
    <t>Donacije od pravnih i fizičkih osoba izvan općeg proračuna</t>
  </si>
  <si>
    <t>Pomoći proračunu iz drugih proračuna</t>
  </si>
  <si>
    <t>Projekt 3,2,1…KRENI!</t>
  </si>
  <si>
    <t>Pomoći proračunskim korisnicima iz proračuna koji im nije nadležan</t>
  </si>
  <si>
    <t>Tekuće pomoći</t>
  </si>
  <si>
    <t>Pomoći temeljem prijenosa EU sredstava</t>
  </si>
  <si>
    <t>Prihodi od poreza</t>
  </si>
  <si>
    <t>Prihodi iz nad.pror.za fin.rashoda poslovanja</t>
  </si>
  <si>
    <t>Prihodi iz nad.pror.za fin.rash.za nabavu nefin.imovine</t>
  </si>
  <si>
    <t>Prihodi iz nadl.pror.za fin.redovne djelatnosti vrtića</t>
  </si>
  <si>
    <t>5 Pomoći i potpore</t>
  </si>
  <si>
    <t xml:space="preserve">5 Pomoći </t>
  </si>
  <si>
    <t>IZVJEŠTAJ PO PROGRAMSKOJ KLASIFIKACIJI -DJEČJI VRTIĆ ZLATARSKO ZLATO</t>
  </si>
  <si>
    <t>K002</t>
  </si>
  <si>
    <t>DJEČJI VRTIĆ ZLATARSKO ZLATO</t>
  </si>
  <si>
    <t>1.1.</t>
  </si>
  <si>
    <t>Prihodi od poreza-nadl. Proračun Grada Zlatara</t>
  </si>
  <si>
    <t>Redovna djelatnost Dječjeg vrtića Zlatarsko zlato</t>
  </si>
  <si>
    <t>A100001</t>
  </si>
  <si>
    <t>Plaće za redovni rad</t>
  </si>
  <si>
    <t>Ostali rashodi za zaposlene</t>
  </si>
  <si>
    <t>A100002</t>
  </si>
  <si>
    <t>Predškola</t>
  </si>
  <si>
    <t>T100001</t>
  </si>
  <si>
    <t>Nabava opreme i dodatna ulaganja</t>
  </si>
  <si>
    <t>T100003</t>
  </si>
  <si>
    <t>3.</t>
  </si>
  <si>
    <t>5.</t>
  </si>
  <si>
    <t>Pomoći i potpore</t>
  </si>
  <si>
    <t>35 Vlastiti prihodi</t>
  </si>
  <si>
    <t>Doprinosi na plaće</t>
  </si>
  <si>
    <t>rashodi za materijal i energiju</t>
  </si>
  <si>
    <t>Naknada za prijevoz</t>
  </si>
  <si>
    <t>Stručno usavršavanje</t>
  </si>
  <si>
    <t>Financijski rashodi</t>
  </si>
  <si>
    <t>Ostali financijski rashodi</t>
  </si>
  <si>
    <t>Bankarske usluge i usluge platnog prometa</t>
  </si>
  <si>
    <t>Rashodi za usluge</t>
  </si>
  <si>
    <t>Usluge telefona, pošte i prijevoza</t>
  </si>
  <si>
    <t>Usluge tek. I inv. Održavanja</t>
  </si>
  <si>
    <t>Usluge promidžbe i informiranja</t>
  </si>
  <si>
    <t>Komunalne usluge</t>
  </si>
  <si>
    <t>Zdravstvene i vet. Usluge</t>
  </si>
  <si>
    <t>Intelektualne i osobne usluge</t>
  </si>
  <si>
    <t>Računalne usluge</t>
  </si>
  <si>
    <t>Materijal i sirovine</t>
  </si>
  <si>
    <t>Uredski materijal i ostali mat. Rashodi</t>
  </si>
  <si>
    <t>Energija</t>
  </si>
  <si>
    <t>Materijal i dijelovi za tek. I inv.održavanje</t>
  </si>
  <si>
    <t>Sitni inventar i auto gume</t>
  </si>
  <si>
    <t>Ostali nespomenuti rashodi</t>
  </si>
  <si>
    <t>Ostale usluge</t>
  </si>
  <si>
    <t>09 Obrazovanje</t>
  </si>
  <si>
    <t>091 Predškolsko i osnovno obrazovanje</t>
  </si>
  <si>
    <t>0911 Predškolsko obrazovanje</t>
  </si>
  <si>
    <t>Doprinosi za zdravstveno osiguranje</t>
  </si>
  <si>
    <t>Rashodi za materijal i energiju</t>
  </si>
  <si>
    <t>Vlastiti prihodi</t>
  </si>
  <si>
    <t>Ostali nenavedeni rashodi za zaposlene</t>
  </si>
  <si>
    <t>Sitni inventar</t>
  </si>
  <si>
    <t>ostali rashodi za zaposlene</t>
  </si>
  <si>
    <t>Plaće (bruto)</t>
  </si>
  <si>
    <t>Putni troškovi</t>
  </si>
  <si>
    <t>Usluge održavanja računalnih programa</t>
  </si>
  <si>
    <t>Rashodi za nabavu proiz.dug.imovine</t>
  </si>
  <si>
    <t>Nematerijalna proizvedena imovina</t>
  </si>
  <si>
    <t>Ulaganja u računalne programe</t>
  </si>
  <si>
    <t>1.</t>
  </si>
  <si>
    <t>Opći prihodi i primici</t>
  </si>
  <si>
    <t>5.5.</t>
  </si>
  <si>
    <t>Pomoći iz državnog proračuna za korisnike</t>
  </si>
  <si>
    <t>5.7.</t>
  </si>
  <si>
    <t>Pomoći iz županijskog proračuna za koris.</t>
  </si>
  <si>
    <t>Uredski materijal i ostali mat. rashodi</t>
  </si>
  <si>
    <t>Postrojenja i oprema</t>
  </si>
  <si>
    <t>Oprema</t>
  </si>
  <si>
    <t>pomoći iz drž.proračuna za korisnike</t>
  </si>
  <si>
    <t>Doprinosi za obvezno zdr. Osiguranje</t>
  </si>
  <si>
    <t>Naknade za prijevoz</t>
  </si>
  <si>
    <t>Stručno usavršavanje zaposlenika-edukacija</t>
  </si>
  <si>
    <t>5.A.</t>
  </si>
  <si>
    <t>3.2.</t>
  </si>
  <si>
    <t>Vlastiti prihodi vrtića</t>
  </si>
  <si>
    <t>Stručno usavršavanje zaposlenika</t>
  </si>
  <si>
    <t>Materijal i dijelovi za tek. I invest. održavanje</t>
  </si>
  <si>
    <t xml:space="preserve">sitni inventar </t>
  </si>
  <si>
    <t>Usluge tek. I invest. održavanja</t>
  </si>
  <si>
    <t>Intelektulne i osobne usluge</t>
  </si>
  <si>
    <t>Ostali nespomenuti rashodi poslovanja</t>
  </si>
  <si>
    <t>Naknade za rad predstavničkih i izvrš. Tijela</t>
  </si>
  <si>
    <t>Premije osiguranja</t>
  </si>
  <si>
    <t>5.8.</t>
  </si>
  <si>
    <t>Pomoći iz drugih proračuna za korisnike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</si>
</sst>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"/>
    <numFmt numFmtId="166" formatCode="#,##0.00000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13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15" fillId="0" borderId="0" xfId="0" applyFont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9" fillId="3" borderId="2" xfId="0" applyFont="1" applyFill="1" applyBorder="1" applyAlignment="1">
      <alignment vertical="center"/>
    </xf>
    <xf numFmtId="0" fontId="12" fillId="0" borderId="0" xfId="0" applyFont="1" applyAlignment="1">
      <alignment wrapText="1"/>
    </xf>
    <xf numFmtId="0" fontId="0" fillId="3" borderId="0" xfId="0" applyFill="1"/>
    <xf numFmtId="0" fontId="6" fillId="3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165" fontId="6" fillId="3" borderId="3" xfId="0" applyNumberFormat="1" applyFont="1" applyFill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6" fillId="3" borderId="3" xfId="0" applyNumberFormat="1" applyFont="1" applyFill="1" applyBorder="1" applyAlignment="1">
      <alignment horizontal="right" wrapText="1"/>
    </xf>
    <xf numFmtId="165" fontId="6" fillId="0" borderId="3" xfId="0" applyNumberFormat="1" applyFont="1" applyBorder="1" applyAlignment="1">
      <alignment horizontal="right" wrapText="1"/>
    </xf>
    <xf numFmtId="166" fontId="6" fillId="0" borderId="3" xfId="0" applyNumberFormat="1" applyFont="1" applyBorder="1" applyAlignment="1">
      <alignment horizontal="right"/>
    </xf>
    <xf numFmtId="166" fontId="6" fillId="3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164" fontId="3" fillId="2" borderId="3" xfId="0" applyNumberFormat="1" applyFont="1" applyFill="1" applyBorder="1" applyAlignment="1">
      <alignment horizontal="right"/>
    </xf>
    <xf numFmtId="164" fontId="0" fillId="0" borderId="3" xfId="0" applyNumberFormat="1" applyBorder="1"/>
    <xf numFmtId="164" fontId="6" fillId="2" borderId="3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 wrapText="1"/>
    </xf>
    <xf numFmtId="165" fontId="3" fillId="2" borderId="3" xfId="0" applyNumberFormat="1" applyFont="1" applyFill="1" applyBorder="1" applyAlignment="1">
      <alignment horizontal="left" vertical="center"/>
    </xf>
    <xf numFmtId="4" fontId="6" fillId="3" borderId="3" xfId="0" applyNumberFormat="1" applyFont="1" applyFill="1" applyBorder="1" applyAlignment="1">
      <alignment horizontal="right" wrapText="1"/>
    </xf>
    <xf numFmtId="4" fontId="0" fillId="0" borderId="0" xfId="0" applyNumberFormat="1"/>
    <xf numFmtId="0" fontId="0" fillId="0" borderId="3" xfId="0" applyBorder="1"/>
    <xf numFmtId="0" fontId="0" fillId="0" borderId="3" xfId="0" applyBorder="1" applyAlignment="1">
      <alignment wrapText="1"/>
    </xf>
    <xf numFmtId="0" fontId="11" fillId="2" borderId="3" xfId="0" applyFont="1" applyFill="1" applyBorder="1" applyAlignment="1">
      <alignment vertical="top" wrapText="1"/>
    </xf>
    <xf numFmtId="4" fontId="6" fillId="2" borderId="3" xfId="0" applyNumberFormat="1" applyFont="1" applyFill="1" applyBorder="1" applyAlignment="1">
      <alignment horizontal="right"/>
    </xf>
    <xf numFmtId="4" fontId="1" fillId="0" borderId="3" xfId="0" applyNumberFormat="1" applyFont="1" applyBorder="1"/>
    <xf numFmtId="0" fontId="19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/>
    </xf>
    <xf numFmtId="4" fontId="1" fillId="2" borderId="3" xfId="0" applyNumberFormat="1" applyFont="1" applyFill="1" applyBorder="1"/>
    <xf numFmtId="4" fontId="0" fillId="2" borderId="3" xfId="0" applyNumberFormat="1" applyFill="1" applyBorder="1"/>
    <xf numFmtId="4" fontId="0" fillId="2" borderId="3" xfId="0" applyNumberFormat="1" applyFont="1" applyFill="1" applyBorder="1"/>
    <xf numFmtId="4" fontId="3" fillId="2" borderId="4" xfId="0" applyNumberFormat="1" applyFont="1" applyFill="1" applyBorder="1" applyAlignment="1">
      <alignment horizontal="right" vertical="center"/>
    </xf>
    <xf numFmtId="4" fontId="3" fillId="2" borderId="3" xfId="0" applyNumberFormat="1" applyFont="1" applyFill="1" applyBorder="1" applyAlignment="1">
      <alignment horizontal="right" vertical="center"/>
    </xf>
    <xf numFmtId="165" fontId="3" fillId="2" borderId="3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164" fontId="3" fillId="2" borderId="3" xfId="0" applyNumberFormat="1" applyFont="1" applyFill="1" applyBorder="1" applyAlignment="1">
      <alignment horizontal="right" vertical="center"/>
    </xf>
    <xf numFmtId="0" fontId="19" fillId="0" borderId="4" xfId="0" applyFont="1" applyBorder="1" applyAlignment="1">
      <alignment horizontal="left" vertical="center"/>
    </xf>
    <xf numFmtId="4" fontId="6" fillId="2" borderId="4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1" fillId="0" borderId="0" xfId="0" applyFont="1" applyAlignment="1">
      <alignment horizontal="left" vertical="top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0" fontId="17" fillId="0" borderId="5" xfId="0" applyFont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5"/>
  <sheetViews>
    <sheetView topLeftCell="A13" workbookViewId="0">
      <selection activeCell="J11" sqref="J11"/>
    </sheetView>
  </sheetViews>
  <sheetFormatPr defaultRowHeight="15" x14ac:dyDescent="0.25"/>
  <cols>
    <col min="6" max="9" width="25.28515625" customWidth="1"/>
    <col min="10" max="11" width="15.7109375" customWidth="1"/>
  </cols>
  <sheetData>
    <row r="1" spans="2:11" ht="42" customHeight="1" x14ac:dyDescent="0.25">
      <c r="B1" s="107" t="s">
        <v>54</v>
      </c>
      <c r="C1" s="107"/>
      <c r="D1" s="107"/>
      <c r="E1" s="107"/>
      <c r="F1" s="107"/>
      <c r="G1" s="107"/>
      <c r="H1" s="107"/>
      <c r="I1" s="107"/>
      <c r="J1" s="107"/>
      <c r="K1" s="107"/>
    </row>
    <row r="2" spans="2:11" ht="18" customHeight="1" x14ac:dyDescent="0.25">
      <c r="B2" s="2"/>
      <c r="C2" s="2"/>
      <c r="D2" s="2"/>
      <c r="E2" s="2"/>
      <c r="F2" s="2"/>
      <c r="G2" s="2"/>
      <c r="H2" s="2"/>
      <c r="I2" s="2"/>
      <c r="J2" s="2"/>
    </row>
    <row r="3" spans="2:11" ht="15.75" customHeight="1" x14ac:dyDescent="0.25">
      <c r="B3" s="107" t="s">
        <v>12</v>
      </c>
      <c r="C3" s="107"/>
      <c r="D3" s="107"/>
      <c r="E3" s="107"/>
      <c r="F3" s="107"/>
      <c r="G3" s="107"/>
      <c r="H3" s="107"/>
      <c r="I3" s="107"/>
      <c r="J3" s="107"/>
      <c r="K3" s="107"/>
    </row>
    <row r="4" spans="2:11" ht="36" customHeight="1" x14ac:dyDescent="0.25">
      <c r="B4" s="93"/>
      <c r="C4" s="93"/>
      <c r="D4" s="93"/>
      <c r="E4" s="2"/>
      <c r="F4" s="2"/>
      <c r="G4" s="2"/>
      <c r="H4" s="2"/>
      <c r="I4" s="3"/>
      <c r="J4" s="3"/>
    </row>
    <row r="5" spans="2:11" ht="18" customHeight="1" x14ac:dyDescent="0.25">
      <c r="B5" s="107" t="s">
        <v>62</v>
      </c>
      <c r="C5" s="107"/>
      <c r="D5" s="107"/>
      <c r="E5" s="107"/>
      <c r="F5" s="107"/>
      <c r="G5" s="107"/>
      <c r="H5" s="107"/>
      <c r="I5" s="107"/>
      <c r="J5" s="107"/>
      <c r="K5" s="107"/>
    </row>
    <row r="6" spans="2:11" ht="18" customHeight="1" x14ac:dyDescent="0.25">
      <c r="B6" s="31"/>
      <c r="C6" s="33"/>
      <c r="D6" s="33"/>
      <c r="E6" s="33"/>
      <c r="F6" s="33"/>
      <c r="G6" s="33"/>
      <c r="H6" s="33"/>
      <c r="I6" s="33"/>
      <c r="J6" s="33"/>
    </row>
    <row r="7" spans="2:11" x14ac:dyDescent="0.25">
      <c r="B7" s="115" t="s">
        <v>63</v>
      </c>
      <c r="C7" s="115"/>
      <c r="D7" s="115"/>
      <c r="E7" s="115"/>
      <c r="F7" s="115"/>
      <c r="G7" s="4"/>
      <c r="H7" s="4"/>
      <c r="I7" s="4"/>
      <c r="J7" s="17"/>
    </row>
    <row r="8" spans="2:11" ht="25.5" x14ac:dyDescent="0.25">
      <c r="B8" s="97" t="s">
        <v>7</v>
      </c>
      <c r="C8" s="98"/>
      <c r="D8" s="98"/>
      <c r="E8" s="98"/>
      <c r="F8" s="99"/>
      <c r="G8" s="22" t="s">
        <v>64</v>
      </c>
      <c r="H8" s="1" t="s">
        <v>53</v>
      </c>
      <c r="I8" s="22" t="s">
        <v>65</v>
      </c>
      <c r="J8" s="1" t="s">
        <v>17</v>
      </c>
      <c r="K8" s="1" t="s">
        <v>51</v>
      </c>
    </row>
    <row r="9" spans="2:11" s="25" customFormat="1" ht="11.25" x14ac:dyDescent="0.2">
      <c r="B9" s="100">
        <v>1</v>
      </c>
      <c r="C9" s="100"/>
      <c r="D9" s="100"/>
      <c r="E9" s="100"/>
      <c r="F9" s="101"/>
      <c r="G9" s="24">
        <v>2</v>
      </c>
      <c r="H9" s="23">
        <v>3</v>
      </c>
      <c r="I9" s="23">
        <v>4</v>
      </c>
      <c r="J9" s="23" t="s">
        <v>78</v>
      </c>
      <c r="K9" s="23" t="s">
        <v>79</v>
      </c>
    </row>
    <row r="10" spans="2:11" x14ac:dyDescent="0.25">
      <c r="B10" s="113" t="s">
        <v>0</v>
      </c>
      <c r="C10" s="92"/>
      <c r="D10" s="92"/>
      <c r="E10" s="92"/>
      <c r="F10" s="114"/>
      <c r="G10" s="41">
        <v>190516.99</v>
      </c>
      <c r="H10" s="41">
        <f>H11</f>
        <v>409891</v>
      </c>
      <c r="I10" s="41">
        <v>235446.81</v>
      </c>
      <c r="J10" s="42"/>
      <c r="K10" s="42"/>
    </row>
    <row r="11" spans="2:11" x14ac:dyDescent="0.25">
      <c r="B11" s="102" t="s">
        <v>55</v>
      </c>
      <c r="C11" s="103"/>
      <c r="D11" s="103"/>
      <c r="E11" s="103"/>
      <c r="F11" s="111"/>
      <c r="G11" s="40">
        <v>190516.99</v>
      </c>
      <c r="H11" s="40">
        <v>409891</v>
      </c>
      <c r="I11" s="40">
        <v>235446.81</v>
      </c>
      <c r="J11" s="43"/>
      <c r="K11" s="43"/>
    </row>
    <row r="12" spans="2:11" x14ac:dyDescent="0.25">
      <c r="B12" s="110" t="s">
        <v>60</v>
      </c>
      <c r="C12" s="111"/>
      <c r="D12" s="111"/>
      <c r="E12" s="111"/>
      <c r="F12" s="111"/>
      <c r="G12" s="40"/>
      <c r="H12" s="40"/>
      <c r="I12" s="43"/>
      <c r="J12" s="43"/>
      <c r="K12" s="43"/>
    </row>
    <row r="13" spans="2:11" x14ac:dyDescent="0.25">
      <c r="B13" s="18" t="s">
        <v>1</v>
      </c>
      <c r="C13" s="32"/>
      <c r="D13" s="32"/>
      <c r="E13" s="32"/>
      <c r="F13" s="32"/>
      <c r="G13" s="41">
        <v>210717.96</v>
      </c>
      <c r="H13" s="41">
        <v>404447</v>
      </c>
      <c r="I13" s="41">
        <v>235936.78</v>
      </c>
      <c r="J13" s="42"/>
      <c r="K13" s="42"/>
    </row>
    <row r="14" spans="2:11" x14ac:dyDescent="0.25">
      <c r="B14" s="109" t="s">
        <v>56</v>
      </c>
      <c r="C14" s="103"/>
      <c r="D14" s="103"/>
      <c r="E14" s="103"/>
      <c r="F14" s="103"/>
      <c r="G14" s="40">
        <v>210717.96</v>
      </c>
      <c r="H14" s="40">
        <v>401793</v>
      </c>
      <c r="I14" s="40">
        <v>235936.78</v>
      </c>
      <c r="J14" s="45"/>
      <c r="K14" s="45"/>
    </row>
    <row r="15" spans="2:11" x14ac:dyDescent="0.25">
      <c r="B15" s="110" t="s">
        <v>57</v>
      </c>
      <c r="C15" s="111"/>
      <c r="D15" s="111"/>
      <c r="E15" s="111"/>
      <c r="F15" s="111"/>
      <c r="G15" s="40"/>
      <c r="H15" s="40">
        <v>2654</v>
      </c>
      <c r="I15" s="43"/>
      <c r="J15" s="45"/>
      <c r="K15" s="45"/>
    </row>
    <row r="16" spans="2:11" x14ac:dyDescent="0.25">
      <c r="B16" s="91" t="s">
        <v>66</v>
      </c>
      <c r="C16" s="92"/>
      <c r="D16" s="92"/>
      <c r="E16" s="92"/>
      <c r="F16" s="92"/>
      <c r="G16" s="41"/>
      <c r="H16" s="41"/>
      <c r="I16" s="55">
        <f>I10-I13</f>
        <v>-489.97000000000116</v>
      </c>
      <c r="J16" s="44"/>
      <c r="K16" s="44"/>
    </row>
    <row r="17" spans="1:42" ht="18" x14ac:dyDescent="0.25">
      <c r="B17" s="2"/>
      <c r="C17" s="15"/>
      <c r="D17" s="15"/>
      <c r="E17" s="15"/>
      <c r="F17" s="15"/>
      <c r="G17" s="15"/>
      <c r="H17" s="15"/>
      <c r="I17" s="16"/>
      <c r="J17" s="16"/>
      <c r="K17" s="16"/>
    </row>
    <row r="18" spans="1:42" ht="18" customHeight="1" x14ac:dyDescent="0.25">
      <c r="B18" s="115" t="s">
        <v>67</v>
      </c>
      <c r="C18" s="115"/>
      <c r="D18" s="115"/>
      <c r="E18" s="115"/>
      <c r="F18" s="115"/>
      <c r="G18" s="15"/>
      <c r="H18" s="15"/>
      <c r="I18" s="16"/>
      <c r="J18" s="16"/>
      <c r="K18" s="16"/>
    </row>
    <row r="19" spans="1:42" ht="25.5" x14ac:dyDescent="0.25">
      <c r="B19" s="97" t="s">
        <v>7</v>
      </c>
      <c r="C19" s="98"/>
      <c r="D19" s="98"/>
      <c r="E19" s="98"/>
      <c r="F19" s="99"/>
      <c r="G19" s="22" t="s">
        <v>64</v>
      </c>
      <c r="H19" s="1" t="s">
        <v>53</v>
      </c>
      <c r="I19" s="22" t="s">
        <v>65</v>
      </c>
      <c r="J19" s="1" t="s">
        <v>17</v>
      </c>
      <c r="K19" s="1" t="s">
        <v>51</v>
      </c>
    </row>
    <row r="20" spans="1:42" s="25" customFormat="1" x14ac:dyDescent="0.25">
      <c r="B20" s="100">
        <v>1</v>
      </c>
      <c r="C20" s="100"/>
      <c r="D20" s="100"/>
      <c r="E20" s="100"/>
      <c r="F20" s="101"/>
      <c r="G20" s="24">
        <v>2</v>
      </c>
      <c r="H20" s="23">
        <v>3</v>
      </c>
      <c r="I20" s="23">
        <v>4</v>
      </c>
      <c r="J20" s="23" t="s">
        <v>78</v>
      </c>
      <c r="K20" s="23" t="s">
        <v>79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ht="15.75" customHeight="1" x14ac:dyDescent="0.25">
      <c r="A21" s="25"/>
      <c r="B21" s="102" t="s">
        <v>58</v>
      </c>
      <c r="C21" s="104"/>
      <c r="D21" s="104"/>
      <c r="E21" s="104"/>
      <c r="F21" s="105"/>
      <c r="G21" s="46"/>
      <c r="H21" s="46"/>
      <c r="I21" s="46"/>
      <c r="J21" s="46"/>
      <c r="K21" s="46"/>
    </row>
    <row r="22" spans="1:42" x14ac:dyDescent="0.25">
      <c r="A22" s="25"/>
      <c r="B22" s="102" t="s">
        <v>59</v>
      </c>
      <c r="C22" s="103"/>
      <c r="D22" s="103"/>
      <c r="E22" s="103"/>
      <c r="F22" s="103"/>
      <c r="G22" s="46"/>
      <c r="H22" s="46"/>
      <c r="I22" s="46"/>
      <c r="J22" s="46"/>
      <c r="K22" s="46"/>
    </row>
    <row r="23" spans="1:42" s="34" customFormat="1" ht="15" customHeight="1" x14ac:dyDescent="0.25">
      <c r="A23" s="25"/>
      <c r="B23" s="94" t="s">
        <v>61</v>
      </c>
      <c r="C23" s="95"/>
      <c r="D23" s="95"/>
      <c r="E23" s="95"/>
      <c r="F23" s="96"/>
      <c r="G23" s="47"/>
      <c r="H23" s="47"/>
      <c r="I23" s="47"/>
      <c r="J23" s="47"/>
      <c r="K23" s="47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34" customFormat="1" ht="15" customHeight="1" x14ac:dyDescent="0.25">
      <c r="A24" s="25"/>
      <c r="B24" s="94" t="s">
        <v>68</v>
      </c>
      <c r="C24" s="95"/>
      <c r="D24" s="95"/>
      <c r="E24" s="95"/>
      <c r="F24" s="96"/>
      <c r="G24" s="47"/>
      <c r="H24" s="47"/>
      <c r="I24" s="47"/>
      <c r="J24" s="47"/>
      <c r="K24" s="47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x14ac:dyDescent="0.25">
      <c r="A25" s="25"/>
      <c r="B25" s="91" t="s">
        <v>69</v>
      </c>
      <c r="C25" s="92"/>
      <c r="D25" s="92"/>
      <c r="E25" s="92"/>
      <c r="F25" s="92"/>
      <c r="G25" s="47"/>
      <c r="H25" s="47"/>
      <c r="I25" s="47"/>
      <c r="J25" s="47"/>
      <c r="K25" s="47"/>
    </row>
    <row r="26" spans="1:42" ht="15.75" x14ac:dyDescent="0.25">
      <c r="B26" s="12"/>
      <c r="C26" s="13"/>
      <c r="D26" s="13"/>
      <c r="E26" s="13"/>
      <c r="F26" s="13"/>
      <c r="G26" s="14"/>
      <c r="H26" s="14"/>
      <c r="I26" s="14"/>
      <c r="J26" s="14"/>
    </row>
    <row r="27" spans="1:42" ht="15.75" x14ac:dyDescent="0.25">
      <c r="B27" s="106" t="s">
        <v>76</v>
      </c>
      <c r="C27" s="106"/>
      <c r="D27" s="106"/>
      <c r="E27" s="106"/>
      <c r="F27" s="106"/>
      <c r="G27" s="106"/>
      <c r="H27" s="106"/>
      <c r="I27" s="106"/>
      <c r="J27" s="106"/>
      <c r="K27" s="106"/>
    </row>
    <row r="28" spans="1:42" ht="15.75" x14ac:dyDescent="0.25">
      <c r="B28" s="12"/>
      <c r="C28" s="13"/>
      <c r="D28" s="13"/>
      <c r="E28" s="13"/>
      <c r="F28" s="13"/>
      <c r="G28" s="14"/>
      <c r="H28" s="14"/>
      <c r="I28" s="14"/>
      <c r="J28" s="14"/>
    </row>
    <row r="29" spans="1:42" ht="36" customHeight="1" x14ac:dyDescent="0.25">
      <c r="B29" s="112" t="s">
        <v>50</v>
      </c>
      <c r="C29" s="112"/>
      <c r="D29" s="112"/>
      <c r="E29" s="112"/>
      <c r="F29" s="112"/>
      <c r="G29" s="112"/>
      <c r="H29" s="112"/>
      <c r="I29" s="112"/>
      <c r="J29" s="112"/>
      <c r="K29" s="112"/>
    </row>
    <row r="30" spans="1:42" x14ac:dyDescent="0.25">
      <c r="B30" s="30"/>
      <c r="C30" s="30"/>
      <c r="D30" s="30"/>
      <c r="E30" s="30"/>
      <c r="F30" s="30"/>
      <c r="G30" s="30"/>
      <c r="H30" s="30"/>
      <c r="I30" s="30"/>
      <c r="J30" s="30"/>
    </row>
    <row r="31" spans="1:42" ht="15" customHeight="1" x14ac:dyDescent="0.25">
      <c r="B31" s="112" t="s">
        <v>70</v>
      </c>
      <c r="C31" s="112"/>
      <c r="D31" s="112"/>
      <c r="E31" s="112"/>
      <c r="F31" s="112"/>
      <c r="G31" s="112"/>
      <c r="H31" s="112"/>
      <c r="I31" s="112"/>
      <c r="J31" s="112"/>
      <c r="K31" s="112"/>
    </row>
    <row r="32" spans="1:42" ht="36.75" customHeight="1" x14ac:dyDescent="0.25">
      <c r="B32" s="112"/>
      <c r="C32" s="112"/>
      <c r="D32" s="112"/>
      <c r="E32" s="112"/>
      <c r="F32" s="112"/>
      <c r="G32" s="112"/>
      <c r="H32" s="112"/>
      <c r="I32" s="112"/>
      <c r="J32" s="112"/>
      <c r="K32" s="112"/>
    </row>
    <row r="33" spans="2:11" x14ac:dyDescent="0.25">
      <c r="B33" s="108"/>
      <c r="C33" s="108"/>
      <c r="D33" s="108"/>
      <c r="E33" s="108"/>
      <c r="F33" s="108"/>
      <c r="G33" s="108"/>
      <c r="H33" s="108"/>
      <c r="I33" s="108"/>
      <c r="J33" s="108"/>
    </row>
    <row r="34" spans="2:11" ht="15" customHeight="1" x14ac:dyDescent="0.25">
      <c r="B34" s="90" t="s">
        <v>77</v>
      </c>
      <c r="C34" s="90"/>
      <c r="D34" s="90"/>
      <c r="E34" s="90"/>
      <c r="F34" s="90"/>
      <c r="G34" s="90"/>
      <c r="H34" s="90"/>
      <c r="I34" s="90"/>
      <c r="J34" s="90"/>
      <c r="K34" s="90"/>
    </row>
    <row r="35" spans="2:11" x14ac:dyDescent="0.25">
      <c r="B35" s="90"/>
      <c r="C35" s="90"/>
      <c r="D35" s="90"/>
      <c r="E35" s="90"/>
      <c r="F35" s="90"/>
      <c r="G35" s="90"/>
      <c r="H35" s="90"/>
      <c r="I35" s="90"/>
      <c r="J35" s="90"/>
      <c r="K35" s="90"/>
    </row>
  </sheetData>
  <mergeCells count="27">
    <mergeCell ref="B1:K1"/>
    <mergeCell ref="B3:K3"/>
    <mergeCell ref="B5:K5"/>
    <mergeCell ref="B33:F33"/>
    <mergeCell ref="G33:J33"/>
    <mergeCell ref="B14:F14"/>
    <mergeCell ref="B15:F15"/>
    <mergeCell ref="B29:K29"/>
    <mergeCell ref="B31:K32"/>
    <mergeCell ref="B9:F9"/>
    <mergeCell ref="B10:F10"/>
    <mergeCell ref="B11:F11"/>
    <mergeCell ref="B7:F7"/>
    <mergeCell ref="B8:F8"/>
    <mergeCell ref="B12:F12"/>
    <mergeCell ref="B18:F18"/>
    <mergeCell ref="B34:K35"/>
    <mergeCell ref="B16:F16"/>
    <mergeCell ref="B25:F25"/>
    <mergeCell ref="B4:D4"/>
    <mergeCell ref="B24:F24"/>
    <mergeCell ref="B19:F19"/>
    <mergeCell ref="B20:F20"/>
    <mergeCell ref="B22:F22"/>
    <mergeCell ref="B23:F23"/>
    <mergeCell ref="B21:F21"/>
    <mergeCell ref="B27:K27"/>
  </mergeCells>
  <pageMargins left="0.7" right="0.7" top="0.75" bottom="0.75" header="0.3" footer="0.3"/>
  <pageSetup paperSize="9" scale="73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0"/>
  <sheetViews>
    <sheetView workbookViewId="0">
      <selection activeCell="H41" sqref="H4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5.42578125" bestFit="1" customWidth="1"/>
    <col min="5" max="5" width="5.42578125" customWidth="1"/>
    <col min="6" max="6" width="44.7109375" customWidth="1"/>
    <col min="7" max="9" width="25.28515625" customWidth="1"/>
    <col min="10" max="11" width="15.7109375" customWidth="1"/>
  </cols>
  <sheetData>
    <row r="1" spans="2:11" ht="18" customHeight="1" x14ac:dyDescent="0.25">
      <c r="B1" s="2"/>
      <c r="C1" s="2"/>
      <c r="D1" s="2"/>
      <c r="E1" s="2"/>
      <c r="F1" s="2"/>
      <c r="G1" s="2"/>
      <c r="H1" s="2"/>
      <c r="I1" s="2"/>
      <c r="J1" s="2"/>
    </row>
    <row r="2" spans="2:11" ht="15.75" customHeight="1" x14ac:dyDescent="0.25">
      <c r="B2" s="107" t="s">
        <v>12</v>
      </c>
      <c r="C2" s="107"/>
      <c r="D2" s="107"/>
      <c r="E2" s="107"/>
      <c r="F2" s="107"/>
      <c r="G2" s="107"/>
      <c r="H2" s="107"/>
      <c r="I2" s="107"/>
      <c r="J2" s="107"/>
      <c r="K2" s="107"/>
    </row>
    <row r="3" spans="2:11" ht="18" x14ac:dyDescent="0.25">
      <c r="B3" s="2"/>
      <c r="C3" s="2"/>
      <c r="D3" s="2"/>
      <c r="E3" s="2"/>
      <c r="F3" s="2"/>
      <c r="G3" s="2"/>
      <c r="H3" s="2"/>
      <c r="I3" s="3"/>
      <c r="J3" s="3"/>
    </row>
    <row r="4" spans="2:11" ht="18" customHeight="1" x14ac:dyDescent="0.25">
      <c r="B4" s="107" t="s">
        <v>71</v>
      </c>
      <c r="C4" s="107"/>
      <c r="D4" s="107"/>
      <c r="E4" s="107"/>
      <c r="F4" s="107"/>
      <c r="G4" s="107"/>
      <c r="H4" s="107"/>
      <c r="I4" s="107"/>
      <c r="J4" s="107"/>
      <c r="K4" s="107"/>
    </row>
    <row r="5" spans="2:11" ht="18" x14ac:dyDescent="0.25">
      <c r="B5" s="2"/>
      <c r="C5" s="2"/>
      <c r="D5" s="2"/>
      <c r="E5" s="2"/>
      <c r="F5" s="2"/>
      <c r="G5" s="2"/>
      <c r="H5" s="2"/>
      <c r="I5" s="3"/>
      <c r="J5" s="3"/>
    </row>
    <row r="6" spans="2:11" ht="15.75" customHeight="1" x14ac:dyDescent="0.25">
      <c r="B6" s="107" t="s">
        <v>18</v>
      </c>
      <c r="C6" s="107"/>
      <c r="D6" s="107"/>
      <c r="E6" s="107"/>
      <c r="F6" s="107"/>
      <c r="G6" s="107"/>
      <c r="H6" s="107"/>
      <c r="I6" s="107"/>
      <c r="J6" s="107"/>
      <c r="K6" s="107"/>
    </row>
    <row r="7" spans="2:11" ht="18" x14ac:dyDescent="0.25">
      <c r="B7" s="2"/>
      <c r="C7" s="2"/>
      <c r="D7" s="2"/>
      <c r="E7" s="2"/>
      <c r="F7" s="2"/>
      <c r="G7" s="2"/>
      <c r="H7" s="2"/>
      <c r="I7" s="3"/>
      <c r="J7" s="3"/>
    </row>
    <row r="8" spans="2:11" ht="25.5" x14ac:dyDescent="0.25">
      <c r="B8" s="116" t="s">
        <v>7</v>
      </c>
      <c r="C8" s="117"/>
      <c r="D8" s="117"/>
      <c r="E8" s="117"/>
      <c r="F8" s="118"/>
      <c r="G8" s="35" t="s">
        <v>64</v>
      </c>
      <c r="H8" s="35" t="s">
        <v>53</v>
      </c>
      <c r="I8" s="35" t="s">
        <v>65</v>
      </c>
      <c r="J8" s="35" t="s">
        <v>17</v>
      </c>
      <c r="K8" s="35" t="s">
        <v>51</v>
      </c>
    </row>
    <row r="9" spans="2:11" ht="16.5" customHeight="1" x14ac:dyDescent="0.25">
      <c r="B9" s="116">
        <v>1</v>
      </c>
      <c r="C9" s="117"/>
      <c r="D9" s="117"/>
      <c r="E9" s="117"/>
      <c r="F9" s="118"/>
      <c r="G9" s="35">
        <v>2</v>
      </c>
      <c r="H9" s="35">
        <v>3</v>
      </c>
      <c r="I9" s="35">
        <v>4</v>
      </c>
      <c r="J9" s="35" t="s">
        <v>78</v>
      </c>
      <c r="K9" s="35" t="s">
        <v>79</v>
      </c>
    </row>
    <row r="10" spans="2:11" x14ac:dyDescent="0.25">
      <c r="B10" s="5"/>
      <c r="C10" s="5"/>
      <c r="D10" s="5"/>
      <c r="E10" s="5"/>
      <c r="F10" s="5" t="s">
        <v>21</v>
      </c>
      <c r="G10" s="48">
        <v>190516.99</v>
      </c>
      <c r="H10" s="50">
        <f>H11</f>
        <v>409891</v>
      </c>
      <c r="I10" s="51">
        <f>I11</f>
        <v>235446.81</v>
      </c>
      <c r="J10" s="51">
        <f>I10/G10*100</f>
        <v>123.58310405806851</v>
      </c>
      <c r="K10" s="51">
        <f>I10/H10*100</f>
        <v>57.441322205171616</v>
      </c>
    </row>
    <row r="11" spans="2:11" ht="15.75" customHeight="1" x14ac:dyDescent="0.25">
      <c r="B11" s="5">
        <v>6</v>
      </c>
      <c r="C11" s="5"/>
      <c r="D11" s="5"/>
      <c r="E11" s="5"/>
      <c r="F11" s="5" t="s">
        <v>2</v>
      </c>
      <c r="G11" s="48">
        <f>G12+G19+G23+G27</f>
        <v>190516.99</v>
      </c>
      <c r="H11" s="50">
        <f>H12+H19+H22+H25+H27</f>
        <v>409891</v>
      </c>
      <c r="I11" s="51">
        <f>I22+I27</f>
        <v>235446.81</v>
      </c>
      <c r="J11" s="51">
        <f>I11/G11*100</f>
        <v>123.58310405806851</v>
      </c>
      <c r="K11" s="51">
        <f>I11/H11*100</f>
        <v>57.441322205171616</v>
      </c>
    </row>
    <row r="12" spans="2:11" ht="25.5" x14ac:dyDescent="0.25">
      <c r="B12" s="5"/>
      <c r="C12" s="9">
        <v>63</v>
      </c>
      <c r="D12" s="9"/>
      <c r="E12" s="9"/>
      <c r="F12" s="9" t="s">
        <v>22</v>
      </c>
      <c r="G12" s="50">
        <f>G15</f>
        <v>1600.64</v>
      </c>
      <c r="H12" s="48">
        <v>32741</v>
      </c>
      <c r="I12" s="51"/>
      <c r="J12" s="51"/>
      <c r="K12" s="51"/>
    </row>
    <row r="13" spans="2:11" x14ac:dyDescent="0.25">
      <c r="B13" s="5"/>
      <c r="C13" s="9"/>
      <c r="D13" s="9">
        <v>633</v>
      </c>
      <c r="E13" s="9"/>
      <c r="F13" s="9" t="s">
        <v>88</v>
      </c>
      <c r="G13" s="50"/>
      <c r="H13" s="48">
        <v>4494</v>
      </c>
      <c r="I13" s="51"/>
      <c r="J13" s="51"/>
      <c r="K13" s="51"/>
    </row>
    <row r="14" spans="2:11" x14ac:dyDescent="0.25">
      <c r="B14" s="6"/>
      <c r="C14" s="6"/>
      <c r="D14" s="6"/>
      <c r="E14" s="6">
        <v>6331</v>
      </c>
      <c r="F14" s="6" t="s">
        <v>89</v>
      </c>
      <c r="G14" s="50"/>
      <c r="H14" s="48">
        <v>4494</v>
      </c>
      <c r="I14" s="51"/>
      <c r="J14" s="51"/>
      <c r="K14" s="51"/>
    </row>
    <row r="15" spans="2:11" ht="25.5" x14ac:dyDescent="0.25">
      <c r="B15" s="6"/>
      <c r="C15" s="6"/>
      <c r="D15" s="6">
        <v>636</v>
      </c>
      <c r="E15" s="6"/>
      <c r="F15" s="26" t="s">
        <v>90</v>
      </c>
      <c r="G15" s="48">
        <f>G16</f>
        <v>1600.64</v>
      </c>
      <c r="H15" s="48">
        <v>2787</v>
      </c>
      <c r="I15" s="51"/>
      <c r="J15" s="51"/>
      <c r="K15" s="51"/>
    </row>
    <row r="16" spans="2:11" x14ac:dyDescent="0.25">
      <c r="B16" s="6"/>
      <c r="C16" s="6"/>
      <c r="D16" s="6"/>
      <c r="E16" s="6">
        <v>6361</v>
      </c>
      <c r="F16" s="6" t="s">
        <v>91</v>
      </c>
      <c r="G16" s="48">
        <v>1600.64</v>
      </c>
      <c r="H16" s="48">
        <v>2787</v>
      </c>
      <c r="I16" s="51"/>
      <c r="J16" s="51"/>
      <c r="K16" s="51"/>
    </row>
    <row r="17" spans="2:11" x14ac:dyDescent="0.25">
      <c r="B17" s="6"/>
      <c r="C17" s="6"/>
      <c r="D17" s="6">
        <v>638</v>
      </c>
      <c r="E17" s="6"/>
      <c r="F17" s="6" t="s">
        <v>92</v>
      </c>
      <c r="G17" s="50"/>
      <c r="H17" s="48">
        <v>25460</v>
      </c>
      <c r="I17" s="51"/>
      <c r="J17" s="51"/>
      <c r="K17" s="51"/>
    </row>
    <row r="18" spans="2:11" x14ac:dyDescent="0.25">
      <c r="B18" s="6"/>
      <c r="C18" s="6"/>
      <c r="D18" s="6"/>
      <c r="E18" s="6">
        <v>6381</v>
      </c>
      <c r="F18" s="6" t="s">
        <v>89</v>
      </c>
      <c r="G18" s="50"/>
      <c r="H18" s="48">
        <v>25460</v>
      </c>
      <c r="I18" s="51"/>
      <c r="J18" s="51"/>
      <c r="K18" s="51"/>
    </row>
    <row r="19" spans="2:11" x14ac:dyDescent="0.25">
      <c r="B19" s="6"/>
      <c r="C19" s="6">
        <v>64</v>
      </c>
      <c r="D19" s="7"/>
      <c r="E19" s="7"/>
      <c r="F19" s="7" t="s">
        <v>81</v>
      </c>
      <c r="G19" s="48">
        <f>G20</f>
        <v>0.42</v>
      </c>
      <c r="H19" s="48">
        <v>1</v>
      </c>
      <c r="I19" s="51"/>
      <c r="J19" s="51"/>
      <c r="K19" s="51"/>
    </row>
    <row r="20" spans="2:11" x14ac:dyDescent="0.25">
      <c r="B20" s="6"/>
      <c r="C20" s="6"/>
      <c r="D20" s="7">
        <v>641</v>
      </c>
      <c r="E20" s="7"/>
      <c r="F20" s="7" t="s">
        <v>84</v>
      </c>
      <c r="G20" s="48">
        <v>0.42</v>
      </c>
      <c r="H20" s="48">
        <v>1</v>
      </c>
      <c r="I20" s="51"/>
      <c r="J20" s="51"/>
      <c r="K20" s="51"/>
    </row>
    <row r="21" spans="2:11" x14ac:dyDescent="0.25">
      <c r="B21" s="6"/>
      <c r="C21" s="6"/>
      <c r="D21" s="7"/>
      <c r="E21" s="7">
        <v>6413</v>
      </c>
      <c r="F21" s="7" t="s">
        <v>82</v>
      </c>
      <c r="G21" s="48">
        <v>0.42</v>
      </c>
      <c r="H21" s="48">
        <v>1</v>
      </c>
      <c r="I21" s="51"/>
      <c r="J21" s="51"/>
      <c r="K21" s="51"/>
    </row>
    <row r="22" spans="2:11" ht="25.5" x14ac:dyDescent="0.25">
      <c r="B22" s="6"/>
      <c r="C22" s="6">
        <v>65</v>
      </c>
      <c r="D22" s="7"/>
      <c r="E22" s="7"/>
      <c r="F22" s="11" t="s">
        <v>83</v>
      </c>
      <c r="G22" s="48">
        <v>53690.36</v>
      </c>
      <c r="H22" s="48">
        <f>H23</f>
        <v>85749</v>
      </c>
      <c r="I22" s="49">
        <f>I23</f>
        <v>62671.05</v>
      </c>
      <c r="J22" s="51">
        <f>I22/G22*100</f>
        <v>116.72682023365088</v>
      </c>
      <c r="K22" s="51">
        <f>I22/H22*100</f>
        <v>73.086624916908661</v>
      </c>
    </row>
    <row r="23" spans="2:11" x14ac:dyDescent="0.25">
      <c r="B23" s="6"/>
      <c r="C23" s="6"/>
      <c r="D23" s="7">
        <v>652</v>
      </c>
      <c r="E23" s="7"/>
      <c r="F23" s="11" t="s">
        <v>85</v>
      </c>
      <c r="G23" s="48">
        <v>53690.36</v>
      </c>
      <c r="H23" s="48">
        <v>85749</v>
      </c>
      <c r="I23" s="56">
        <v>62671.05</v>
      </c>
      <c r="J23" s="51">
        <f>I23/G23*100</f>
        <v>116.72682023365088</v>
      </c>
      <c r="K23" s="51">
        <f>I23/H23*100</f>
        <v>73.086624916908661</v>
      </c>
    </row>
    <row r="24" spans="2:11" x14ac:dyDescent="0.25">
      <c r="B24" s="6"/>
      <c r="C24" s="6"/>
      <c r="D24" s="7"/>
      <c r="E24" s="7">
        <v>6526</v>
      </c>
      <c r="F24" s="7" t="s">
        <v>86</v>
      </c>
      <c r="G24" s="48">
        <v>53690.36</v>
      </c>
      <c r="H24" s="48">
        <v>85749</v>
      </c>
      <c r="I24" s="49">
        <v>62671.05</v>
      </c>
      <c r="J24" s="51">
        <f>I24/G24*100</f>
        <v>116.72682023365088</v>
      </c>
      <c r="K24" s="51">
        <f>I24/H24*100</f>
        <v>73.086624916908661</v>
      </c>
    </row>
    <row r="25" spans="2:11" ht="25.5" x14ac:dyDescent="0.25">
      <c r="B25" s="6"/>
      <c r="C25" s="6">
        <v>66</v>
      </c>
      <c r="D25" s="7"/>
      <c r="E25" s="7"/>
      <c r="F25" s="9" t="s">
        <v>23</v>
      </c>
      <c r="G25" s="50"/>
      <c r="H25" s="48">
        <v>600</v>
      </c>
      <c r="I25" s="51"/>
      <c r="J25" s="51"/>
      <c r="K25" s="51"/>
    </row>
    <row r="26" spans="2:11" ht="25.5" x14ac:dyDescent="0.25">
      <c r="B26" s="6"/>
      <c r="C26" s="21"/>
      <c r="D26" s="7">
        <v>663</v>
      </c>
      <c r="E26" s="7"/>
      <c r="F26" s="9" t="s">
        <v>87</v>
      </c>
      <c r="G26" s="50"/>
      <c r="H26" s="48">
        <v>600</v>
      </c>
      <c r="I26" s="51"/>
      <c r="J26" s="51"/>
      <c r="K26" s="51"/>
    </row>
    <row r="27" spans="2:11" x14ac:dyDescent="0.25">
      <c r="B27" s="6"/>
      <c r="C27" s="21">
        <v>67</v>
      </c>
      <c r="D27" s="7"/>
      <c r="E27" s="7"/>
      <c r="F27" s="9" t="s">
        <v>93</v>
      </c>
      <c r="G27" s="48">
        <v>135225.57</v>
      </c>
      <c r="H27" s="50">
        <v>290800</v>
      </c>
      <c r="I27" s="51">
        <v>172775.76</v>
      </c>
      <c r="J27" s="51">
        <f>I27/G27*100</f>
        <v>127.76855738156623</v>
      </c>
      <c r="K27" s="51">
        <f>I27/H27*100</f>
        <v>59.41394773039891</v>
      </c>
    </row>
    <row r="28" spans="2:11" x14ac:dyDescent="0.25">
      <c r="B28" s="6"/>
      <c r="C28" s="21"/>
      <c r="D28" s="7">
        <v>671</v>
      </c>
      <c r="E28" s="7"/>
      <c r="F28" s="9" t="s">
        <v>96</v>
      </c>
      <c r="G28" s="48">
        <v>135225.57</v>
      </c>
      <c r="H28" s="50">
        <f>SUM(H29:H30)</f>
        <v>290800</v>
      </c>
      <c r="I28" s="51">
        <v>172775.76</v>
      </c>
      <c r="J28" s="51">
        <f t="shared" ref="J28" si="0">I28/G28*100</f>
        <v>127.76855738156623</v>
      </c>
      <c r="K28" s="51">
        <f>I28/H28*100</f>
        <v>59.41394773039891</v>
      </c>
    </row>
    <row r="29" spans="2:11" x14ac:dyDescent="0.25">
      <c r="B29" s="6"/>
      <c r="C29" s="21"/>
      <c r="D29" s="7"/>
      <c r="E29" s="7">
        <v>6711</v>
      </c>
      <c r="F29" s="57" t="s">
        <v>94</v>
      </c>
      <c r="G29" s="48">
        <v>135225.57</v>
      </c>
      <c r="H29" s="50">
        <v>284921</v>
      </c>
      <c r="I29" s="51">
        <v>172775.76</v>
      </c>
      <c r="J29" s="51">
        <f>I29/G29*100</f>
        <v>127.76855738156623</v>
      </c>
      <c r="K29" s="51">
        <f>I29/H29*100</f>
        <v>60.639882634133677</v>
      </c>
    </row>
    <row r="30" spans="2:11" ht="30" customHeight="1" x14ac:dyDescent="0.25">
      <c r="B30" s="6"/>
      <c r="C30" s="6"/>
      <c r="D30" s="7"/>
      <c r="E30" s="57">
        <v>6712</v>
      </c>
      <c r="F30" s="58" t="s">
        <v>95</v>
      </c>
      <c r="G30" s="50"/>
      <c r="H30" s="50">
        <v>5879</v>
      </c>
      <c r="I30" s="51"/>
      <c r="J30" s="51"/>
      <c r="K30" s="51"/>
    </row>
    <row r="31" spans="2:11" ht="15.75" customHeight="1" x14ac:dyDescent="0.25"/>
    <row r="32" spans="2:11" ht="15.75" customHeight="1" x14ac:dyDescent="0.25">
      <c r="B32" s="2"/>
      <c r="C32" s="2"/>
      <c r="D32" s="2"/>
      <c r="E32" s="2"/>
      <c r="F32" s="2"/>
      <c r="G32" s="2"/>
      <c r="H32" s="2"/>
      <c r="I32" s="3"/>
      <c r="J32" s="3"/>
      <c r="K32" s="3"/>
    </row>
    <row r="33" spans="2:11" ht="25.5" x14ac:dyDescent="0.25">
      <c r="B33" s="116" t="s">
        <v>7</v>
      </c>
      <c r="C33" s="117"/>
      <c r="D33" s="117"/>
      <c r="E33" s="117"/>
      <c r="F33" s="118"/>
      <c r="G33" s="35" t="s">
        <v>64</v>
      </c>
      <c r="H33" s="35" t="s">
        <v>53</v>
      </c>
      <c r="I33" s="35" t="s">
        <v>65</v>
      </c>
      <c r="J33" s="35" t="s">
        <v>17</v>
      </c>
      <c r="K33" s="35" t="s">
        <v>51</v>
      </c>
    </row>
    <row r="34" spans="2:11" ht="12.75" customHeight="1" x14ac:dyDescent="0.25">
      <c r="B34" s="116">
        <v>1</v>
      </c>
      <c r="C34" s="117"/>
      <c r="D34" s="117"/>
      <c r="E34" s="117"/>
      <c r="F34" s="118"/>
      <c r="G34" s="35">
        <v>2</v>
      </c>
      <c r="H34" s="35">
        <v>3</v>
      </c>
      <c r="I34" s="35">
        <v>4</v>
      </c>
      <c r="J34" s="35" t="s">
        <v>78</v>
      </c>
      <c r="K34" s="35" t="s">
        <v>79</v>
      </c>
    </row>
    <row r="35" spans="2:11" x14ac:dyDescent="0.25">
      <c r="B35" s="5"/>
      <c r="C35" s="5"/>
      <c r="D35" s="5"/>
      <c r="E35" s="5"/>
      <c r="F35" s="5" t="s">
        <v>8</v>
      </c>
      <c r="G35" s="48">
        <f>G36</f>
        <v>210717.96</v>
      </c>
      <c r="H35" s="50">
        <f>H36+H67</f>
        <v>404447</v>
      </c>
      <c r="I35" s="49">
        <f>I36</f>
        <v>235936.78</v>
      </c>
      <c r="J35" s="51">
        <f t="shared" ref="J35:J40" si="1">I35/G35*100</f>
        <v>111.96804486907523</v>
      </c>
      <c r="K35" s="51">
        <f t="shared" ref="K35:K61" si="2">I35/H35*100</f>
        <v>58.335648428595086</v>
      </c>
    </row>
    <row r="36" spans="2:11" x14ac:dyDescent="0.25">
      <c r="B36" s="5">
        <v>3</v>
      </c>
      <c r="C36" s="5"/>
      <c r="D36" s="5"/>
      <c r="E36" s="5"/>
      <c r="F36" s="5" t="s">
        <v>3</v>
      </c>
      <c r="G36" s="48">
        <v>210717.96</v>
      </c>
      <c r="H36" s="48">
        <v>398568</v>
      </c>
      <c r="I36" s="49">
        <v>235936.78</v>
      </c>
      <c r="J36" s="51">
        <f t="shared" si="1"/>
        <v>111.96804486907523</v>
      </c>
      <c r="K36" s="51">
        <f t="shared" si="2"/>
        <v>59.196117099215193</v>
      </c>
    </row>
    <row r="37" spans="2:11" x14ac:dyDescent="0.25">
      <c r="B37" s="5"/>
      <c r="C37" s="9">
        <v>31</v>
      </c>
      <c r="D37" s="9"/>
      <c r="E37" s="9"/>
      <c r="F37" s="9" t="s">
        <v>4</v>
      </c>
      <c r="G37" s="60">
        <v>158410.39000000001</v>
      </c>
      <c r="H37" s="60">
        <v>297813</v>
      </c>
      <c r="I37" s="65">
        <v>179260.18</v>
      </c>
      <c r="J37" s="51">
        <f t="shared" si="1"/>
        <v>113.16188287902074</v>
      </c>
      <c r="K37" s="51">
        <f t="shared" si="2"/>
        <v>60.19219443073338</v>
      </c>
    </row>
    <row r="38" spans="2:11" x14ac:dyDescent="0.25">
      <c r="B38" s="6"/>
      <c r="C38" s="6"/>
      <c r="D38" s="6">
        <v>311</v>
      </c>
      <c r="E38" s="6"/>
      <c r="F38" s="6" t="s">
        <v>25</v>
      </c>
      <c r="G38" s="48">
        <v>128205.84</v>
      </c>
      <c r="H38" s="48">
        <v>238905</v>
      </c>
      <c r="I38" s="66">
        <v>150545.88</v>
      </c>
      <c r="J38" s="51">
        <f t="shared" si="1"/>
        <v>117.42513445565351</v>
      </c>
      <c r="K38" s="51">
        <f t="shared" si="2"/>
        <v>63.014955735543424</v>
      </c>
    </row>
    <row r="39" spans="2:11" x14ac:dyDescent="0.25">
      <c r="B39" s="6"/>
      <c r="C39" s="6"/>
      <c r="D39" s="6"/>
      <c r="E39" s="6">
        <v>3111</v>
      </c>
      <c r="F39" s="6" t="s">
        <v>26</v>
      </c>
      <c r="G39" s="48">
        <v>128205.84</v>
      </c>
      <c r="H39" s="48">
        <v>238905</v>
      </c>
      <c r="I39" s="66">
        <v>150545.88</v>
      </c>
      <c r="J39" s="51">
        <f t="shared" si="1"/>
        <v>117.42513445565351</v>
      </c>
      <c r="K39" s="51">
        <f t="shared" si="2"/>
        <v>63.014955735543424</v>
      </c>
    </row>
    <row r="40" spans="2:11" x14ac:dyDescent="0.25">
      <c r="B40" s="6"/>
      <c r="C40" s="6"/>
      <c r="D40" s="6">
        <v>312</v>
      </c>
      <c r="E40" s="6"/>
      <c r="F40" s="6" t="s">
        <v>107</v>
      </c>
      <c r="G40" s="48">
        <v>9014.14</v>
      </c>
      <c r="H40" s="48">
        <v>11617</v>
      </c>
      <c r="I40" s="66">
        <v>3884.7</v>
      </c>
      <c r="J40" s="51">
        <f t="shared" si="1"/>
        <v>43.095625317556639</v>
      </c>
      <c r="K40" s="51">
        <f t="shared" si="2"/>
        <v>33.439786519755529</v>
      </c>
    </row>
    <row r="41" spans="2:11" x14ac:dyDescent="0.25">
      <c r="B41" s="6"/>
      <c r="C41" s="6"/>
      <c r="D41" s="6"/>
      <c r="E41" s="6">
        <v>3121</v>
      </c>
      <c r="F41" s="6" t="s">
        <v>107</v>
      </c>
      <c r="G41" s="48">
        <v>9014.14</v>
      </c>
      <c r="H41" s="48">
        <v>11617</v>
      </c>
      <c r="I41" s="66">
        <v>0</v>
      </c>
      <c r="J41" s="51">
        <v>0</v>
      </c>
      <c r="K41" s="51">
        <f t="shared" si="2"/>
        <v>0</v>
      </c>
    </row>
    <row r="42" spans="2:11" x14ac:dyDescent="0.25">
      <c r="B42" s="6"/>
      <c r="C42" s="6"/>
      <c r="D42" s="6">
        <v>313</v>
      </c>
      <c r="E42" s="6"/>
      <c r="F42" s="6" t="s">
        <v>117</v>
      </c>
      <c r="G42" s="48">
        <v>21190.41</v>
      </c>
      <c r="H42" s="48">
        <v>47291</v>
      </c>
      <c r="I42" s="66">
        <v>24829.599999999999</v>
      </c>
      <c r="J42" s="51">
        <f>I42/H42*100</f>
        <v>52.503859085238204</v>
      </c>
      <c r="K42" s="51">
        <f t="shared" si="2"/>
        <v>52.503859085238204</v>
      </c>
    </row>
    <row r="43" spans="2:11" x14ac:dyDescent="0.25">
      <c r="B43" s="6"/>
      <c r="C43" s="6">
        <v>32</v>
      </c>
      <c r="D43" s="7"/>
      <c r="E43" s="7"/>
      <c r="F43" s="6" t="s">
        <v>13</v>
      </c>
      <c r="G43" s="60">
        <v>51891.51</v>
      </c>
      <c r="H43" s="60">
        <v>100105</v>
      </c>
      <c r="I43" s="65">
        <v>56318.69</v>
      </c>
      <c r="J43" s="51">
        <f>I43/G43*100</f>
        <v>108.53160757896619</v>
      </c>
      <c r="K43" s="51">
        <f t="shared" si="2"/>
        <v>56.259617401728192</v>
      </c>
    </row>
    <row r="44" spans="2:11" x14ac:dyDescent="0.25">
      <c r="B44" s="6"/>
      <c r="C44" s="6"/>
      <c r="D44" s="6">
        <v>321</v>
      </c>
      <c r="E44" s="6"/>
      <c r="F44" s="6" t="s">
        <v>27</v>
      </c>
      <c r="G44" s="48">
        <v>6777.59</v>
      </c>
      <c r="H44" s="48">
        <v>11143</v>
      </c>
      <c r="I44" s="67">
        <v>4580.6499999999996</v>
      </c>
      <c r="J44" s="51">
        <f>I44/G44*100</f>
        <v>67.585233099080938</v>
      </c>
      <c r="K44" s="51">
        <f t="shared" si="2"/>
        <v>41.107870411917787</v>
      </c>
    </row>
    <row r="45" spans="2:11" x14ac:dyDescent="0.25">
      <c r="B45" s="6"/>
      <c r="C45" s="6"/>
      <c r="D45" s="6"/>
      <c r="E45" s="6">
        <v>3211</v>
      </c>
      <c r="F45" s="6" t="s">
        <v>28</v>
      </c>
      <c r="G45" s="48">
        <v>0</v>
      </c>
      <c r="H45" s="48">
        <v>2194</v>
      </c>
      <c r="I45" s="66">
        <v>423.36</v>
      </c>
      <c r="J45" s="51"/>
      <c r="K45" s="51">
        <f t="shared" si="2"/>
        <v>19.296262534184137</v>
      </c>
    </row>
    <row r="46" spans="2:11" x14ac:dyDescent="0.25">
      <c r="B46" s="6"/>
      <c r="C46" s="6"/>
      <c r="D46" s="6"/>
      <c r="E46" s="6">
        <v>3212</v>
      </c>
      <c r="F46" s="6" t="s">
        <v>119</v>
      </c>
      <c r="G46" s="48">
        <v>4251.6099999999997</v>
      </c>
      <c r="H46" s="48">
        <v>5998</v>
      </c>
      <c r="I46" s="66">
        <v>3125.96</v>
      </c>
      <c r="J46" s="51">
        <f t="shared" ref="J46:J52" si="3">I46/G46*100</f>
        <v>73.524147323014105</v>
      </c>
      <c r="K46" s="51">
        <f t="shared" si="2"/>
        <v>52.116705568522839</v>
      </c>
    </row>
    <row r="47" spans="2:11" x14ac:dyDescent="0.25">
      <c r="B47" s="6"/>
      <c r="C47" s="6"/>
      <c r="D47" s="6"/>
      <c r="E47" s="6">
        <v>3213</v>
      </c>
      <c r="F47" s="6" t="s">
        <v>120</v>
      </c>
      <c r="G47" s="48">
        <v>2525.98</v>
      </c>
      <c r="H47" s="48">
        <v>2951</v>
      </c>
      <c r="I47" s="66">
        <v>1031.33</v>
      </c>
      <c r="J47" s="51">
        <f t="shared" si="3"/>
        <v>40.828906008756995</v>
      </c>
      <c r="K47" s="51">
        <f t="shared" si="2"/>
        <v>34.948492036597763</v>
      </c>
    </row>
    <row r="48" spans="2:11" x14ac:dyDescent="0.25">
      <c r="B48" s="6"/>
      <c r="C48" s="21"/>
      <c r="D48" s="6">
        <v>322</v>
      </c>
      <c r="E48" s="6"/>
      <c r="F48" s="26" t="s">
        <v>118</v>
      </c>
      <c r="G48" s="48">
        <v>38378.67</v>
      </c>
      <c r="H48" s="48">
        <v>79287</v>
      </c>
      <c r="I48" s="66">
        <v>44325.94</v>
      </c>
      <c r="J48" s="51">
        <f t="shared" si="3"/>
        <v>115.49628999650068</v>
      </c>
      <c r="K48" s="51">
        <f t="shared" si="2"/>
        <v>55.905684412324852</v>
      </c>
    </row>
    <row r="49" spans="2:11" x14ac:dyDescent="0.25">
      <c r="B49" s="6"/>
      <c r="C49" s="21"/>
      <c r="D49" s="6"/>
      <c r="E49" s="6">
        <v>3221</v>
      </c>
      <c r="F49" s="26" t="s">
        <v>133</v>
      </c>
      <c r="G49" s="48">
        <v>4309.04</v>
      </c>
      <c r="H49" s="48">
        <v>6123</v>
      </c>
      <c r="I49" s="67">
        <v>2683.07</v>
      </c>
      <c r="J49" s="51">
        <f t="shared" si="3"/>
        <v>62.266073185674777</v>
      </c>
      <c r="K49" s="51">
        <f t="shared" si="2"/>
        <v>43.819532908704886</v>
      </c>
    </row>
    <row r="50" spans="2:11" x14ac:dyDescent="0.25">
      <c r="B50" s="6"/>
      <c r="C50" s="21"/>
      <c r="D50" s="6"/>
      <c r="E50" s="6">
        <v>3222</v>
      </c>
      <c r="F50" s="26" t="s">
        <v>132</v>
      </c>
      <c r="G50" s="48">
        <v>24339.77</v>
      </c>
      <c r="H50" s="48">
        <v>51133</v>
      </c>
      <c r="I50" s="66">
        <v>28799.279999999999</v>
      </c>
      <c r="J50" s="51">
        <f t="shared" si="3"/>
        <v>118.32190690380394</v>
      </c>
      <c r="K50" s="51">
        <f t="shared" si="2"/>
        <v>56.322296755519915</v>
      </c>
    </row>
    <row r="51" spans="2:11" x14ac:dyDescent="0.25">
      <c r="B51" s="6"/>
      <c r="C51" s="21"/>
      <c r="D51" s="6"/>
      <c r="E51" s="6">
        <v>3223</v>
      </c>
      <c r="F51" s="26" t="s">
        <v>134</v>
      </c>
      <c r="G51" s="48">
        <v>9118.19</v>
      </c>
      <c r="H51" s="48">
        <v>20000</v>
      </c>
      <c r="I51" s="66">
        <v>11596.33</v>
      </c>
      <c r="J51" s="51">
        <f t="shared" si="3"/>
        <v>127.17798159503147</v>
      </c>
      <c r="K51" s="51">
        <f t="shared" si="2"/>
        <v>57.981649999999995</v>
      </c>
    </row>
    <row r="52" spans="2:11" x14ac:dyDescent="0.25">
      <c r="B52" s="6"/>
      <c r="C52" s="21"/>
      <c r="D52" s="6"/>
      <c r="E52" s="6">
        <v>3224</v>
      </c>
      <c r="F52" s="26" t="s">
        <v>135</v>
      </c>
      <c r="G52" s="48">
        <v>611.66999999999996</v>
      </c>
      <c r="H52" s="48">
        <v>1000</v>
      </c>
      <c r="I52" s="66">
        <v>1025.8</v>
      </c>
      <c r="J52" s="51">
        <f t="shared" si="3"/>
        <v>167.7048081481845</v>
      </c>
      <c r="K52" s="51">
        <f t="shared" si="2"/>
        <v>102.58</v>
      </c>
    </row>
    <row r="53" spans="2:11" x14ac:dyDescent="0.25">
      <c r="B53" s="6"/>
      <c r="C53" s="21"/>
      <c r="D53" s="6"/>
      <c r="E53" s="6">
        <v>3225</v>
      </c>
      <c r="F53" s="26" t="s">
        <v>136</v>
      </c>
      <c r="G53" s="48">
        <v>0</v>
      </c>
      <c r="H53" s="48">
        <v>1031</v>
      </c>
      <c r="I53" s="66">
        <v>221.46</v>
      </c>
      <c r="J53" s="51"/>
      <c r="K53" s="51">
        <f t="shared" si="2"/>
        <v>21.480116391852572</v>
      </c>
    </row>
    <row r="54" spans="2:11" x14ac:dyDescent="0.25">
      <c r="B54" s="6"/>
      <c r="C54" s="21"/>
      <c r="D54" s="6">
        <v>323</v>
      </c>
      <c r="E54" s="6"/>
      <c r="F54" s="26" t="s">
        <v>124</v>
      </c>
      <c r="G54" s="48">
        <v>6091.57</v>
      </c>
      <c r="H54" s="48">
        <v>8925</v>
      </c>
      <c r="I54" s="67">
        <v>6735.21</v>
      </c>
      <c r="J54" s="51">
        <f t="shared" ref="J54:J61" si="4">I54/G54*100</f>
        <v>110.56607738234972</v>
      </c>
      <c r="K54" s="51">
        <f t="shared" si="2"/>
        <v>75.46453781512605</v>
      </c>
    </row>
    <row r="55" spans="2:11" x14ac:dyDescent="0.25">
      <c r="B55" s="6"/>
      <c r="C55" s="21"/>
      <c r="D55" s="6"/>
      <c r="E55" s="6">
        <v>3231</v>
      </c>
      <c r="F55" s="26" t="s">
        <v>125</v>
      </c>
      <c r="G55" s="48">
        <v>744.89</v>
      </c>
      <c r="H55" s="48">
        <v>1200</v>
      </c>
      <c r="I55" s="66">
        <v>662.01</v>
      </c>
      <c r="J55" s="51">
        <f t="shared" si="4"/>
        <v>88.873524949992628</v>
      </c>
      <c r="K55" s="51">
        <f t="shared" si="2"/>
        <v>55.167500000000004</v>
      </c>
    </row>
    <row r="56" spans="2:11" x14ac:dyDescent="0.25">
      <c r="B56" s="6"/>
      <c r="C56" s="21"/>
      <c r="D56" s="6"/>
      <c r="E56" s="6">
        <v>3232</v>
      </c>
      <c r="F56" s="26" t="s">
        <v>126</v>
      </c>
      <c r="G56" s="48">
        <v>1971.43</v>
      </c>
      <c r="H56" s="48">
        <v>3575</v>
      </c>
      <c r="I56" s="66">
        <v>1169.7</v>
      </c>
      <c r="J56" s="51">
        <f t="shared" si="4"/>
        <v>59.33256570103935</v>
      </c>
      <c r="K56" s="51">
        <f t="shared" si="2"/>
        <v>32.718881118881121</v>
      </c>
    </row>
    <row r="57" spans="2:11" x14ac:dyDescent="0.25">
      <c r="B57" s="6"/>
      <c r="C57" s="21"/>
      <c r="D57" s="6"/>
      <c r="E57" s="6">
        <v>3233</v>
      </c>
      <c r="F57" s="26" t="s">
        <v>127</v>
      </c>
      <c r="G57" s="48">
        <v>148.84</v>
      </c>
      <c r="H57" s="48">
        <v>250</v>
      </c>
      <c r="I57" s="66">
        <v>668.03</v>
      </c>
      <c r="J57" s="51">
        <f t="shared" si="4"/>
        <v>448.82424079548508</v>
      </c>
      <c r="K57" s="51">
        <f t="shared" si="2"/>
        <v>267.21199999999999</v>
      </c>
    </row>
    <row r="58" spans="2:11" x14ac:dyDescent="0.25">
      <c r="B58" s="6"/>
      <c r="C58" s="21"/>
      <c r="D58" s="6"/>
      <c r="E58" s="6">
        <v>3234</v>
      </c>
      <c r="F58" s="26" t="s">
        <v>128</v>
      </c>
      <c r="G58" s="48">
        <v>933.62</v>
      </c>
      <c r="H58" s="48">
        <v>2000</v>
      </c>
      <c r="I58" s="66">
        <v>1317.38</v>
      </c>
      <c r="J58" s="51">
        <f t="shared" si="4"/>
        <v>141.10451789807416</v>
      </c>
      <c r="K58" s="51">
        <f t="shared" si="2"/>
        <v>65.869000000000014</v>
      </c>
    </row>
    <row r="59" spans="2:11" x14ac:dyDescent="0.25">
      <c r="B59" s="6"/>
      <c r="C59" s="21"/>
      <c r="D59" s="6"/>
      <c r="E59" s="6">
        <v>3236</v>
      </c>
      <c r="F59" s="26" t="s">
        <v>129</v>
      </c>
      <c r="G59" s="48">
        <v>889.24</v>
      </c>
      <c r="H59" s="48">
        <v>1000</v>
      </c>
      <c r="I59" s="66">
        <v>1222.44</v>
      </c>
      <c r="J59" s="51">
        <f t="shared" si="4"/>
        <v>137.47019927128784</v>
      </c>
      <c r="K59" s="51">
        <f t="shared" si="2"/>
        <v>122.244</v>
      </c>
    </row>
    <row r="60" spans="2:11" x14ac:dyDescent="0.25">
      <c r="B60" s="6"/>
      <c r="C60" s="21"/>
      <c r="D60" s="6"/>
      <c r="E60" s="6">
        <v>3237</v>
      </c>
      <c r="F60" s="26" t="s">
        <v>130</v>
      </c>
      <c r="G60" s="48">
        <v>740.67</v>
      </c>
      <c r="H60" s="48">
        <v>300</v>
      </c>
      <c r="I60" s="66">
        <v>508.52</v>
      </c>
      <c r="J60" s="51">
        <f t="shared" si="4"/>
        <v>68.656756720266785</v>
      </c>
      <c r="K60" s="51">
        <f t="shared" si="2"/>
        <v>169.50666666666666</v>
      </c>
    </row>
    <row r="61" spans="2:11" x14ac:dyDescent="0.25">
      <c r="B61" s="6"/>
      <c r="C61" s="21"/>
      <c r="D61" s="6"/>
      <c r="E61" s="6">
        <v>3238</v>
      </c>
      <c r="F61" s="26" t="s">
        <v>131</v>
      </c>
      <c r="G61" s="48">
        <v>662.88</v>
      </c>
      <c r="H61" s="48">
        <v>500</v>
      </c>
      <c r="I61" s="66">
        <v>1187.1300000000001</v>
      </c>
      <c r="J61" s="51">
        <f t="shared" si="4"/>
        <v>179.08671252715425</v>
      </c>
      <c r="K61" s="51">
        <f t="shared" si="2"/>
        <v>237.42600000000002</v>
      </c>
    </row>
    <row r="62" spans="2:11" x14ac:dyDescent="0.25">
      <c r="B62" s="6"/>
      <c r="C62" s="21"/>
      <c r="D62" s="6"/>
      <c r="E62" s="6">
        <v>3239</v>
      </c>
      <c r="F62" s="26" t="s">
        <v>138</v>
      </c>
      <c r="G62" s="48">
        <v>0</v>
      </c>
      <c r="H62" s="48">
        <v>100</v>
      </c>
      <c r="I62" s="66">
        <v>0</v>
      </c>
      <c r="J62" s="51"/>
      <c r="K62" s="51"/>
    </row>
    <row r="63" spans="2:11" x14ac:dyDescent="0.25">
      <c r="B63" s="6"/>
      <c r="C63" s="21"/>
      <c r="D63" s="6">
        <v>329</v>
      </c>
      <c r="E63" s="6"/>
      <c r="F63" s="26" t="s">
        <v>137</v>
      </c>
      <c r="G63" s="48">
        <v>643.71</v>
      </c>
      <c r="H63" s="48">
        <v>750</v>
      </c>
      <c r="I63" s="66">
        <v>676.89</v>
      </c>
      <c r="J63" s="51">
        <f>I63/G63*100</f>
        <v>105.15449503658478</v>
      </c>
      <c r="K63" s="51">
        <f>I63/H63*100</f>
        <v>90.251999999999995</v>
      </c>
    </row>
    <row r="64" spans="2:11" x14ac:dyDescent="0.25">
      <c r="B64" s="6"/>
      <c r="C64" s="6">
        <v>34</v>
      </c>
      <c r="D64" s="7"/>
      <c r="E64" s="7" t="s">
        <v>24</v>
      </c>
      <c r="F64" s="6" t="s">
        <v>121</v>
      </c>
      <c r="G64" s="60">
        <v>416.06</v>
      </c>
      <c r="H64" s="60">
        <v>650</v>
      </c>
      <c r="I64" s="65">
        <v>357.91</v>
      </c>
      <c r="J64" s="51">
        <f>I64/G64*100</f>
        <v>86.023650435033417</v>
      </c>
      <c r="K64" s="51">
        <f>I64/H64*100</f>
        <v>55.063076923076927</v>
      </c>
    </row>
    <row r="65" spans="2:11" x14ac:dyDescent="0.25">
      <c r="B65" s="6"/>
      <c r="C65" s="6"/>
      <c r="D65" s="7">
        <v>343</v>
      </c>
      <c r="E65" s="7"/>
      <c r="F65" s="6" t="s">
        <v>122</v>
      </c>
      <c r="G65" s="48">
        <v>416.06</v>
      </c>
      <c r="H65" s="48">
        <v>650</v>
      </c>
      <c r="I65" s="66">
        <v>357.91</v>
      </c>
      <c r="J65" s="51">
        <f>I65/G65*100</f>
        <v>86.023650435033417</v>
      </c>
      <c r="K65" s="51">
        <f>I65/H65*100</f>
        <v>55.063076923076927</v>
      </c>
    </row>
    <row r="66" spans="2:11" x14ac:dyDescent="0.25">
      <c r="B66" s="6"/>
      <c r="C66" s="6"/>
      <c r="D66" s="7"/>
      <c r="E66" s="7">
        <v>3431</v>
      </c>
      <c r="F66" s="6" t="s">
        <v>123</v>
      </c>
      <c r="G66" s="48">
        <v>416.06</v>
      </c>
      <c r="H66" s="48">
        <v>650</v>
      </c>
      <c r="I66" s="66">
        <v>357.91</v>
      </c>
      <c r="J66" s="51">
        <f>I66/G66*100</f>
        <v>86.023650435033417</v>
      </c>
      <c r="K66" s="51">
        <f>I66/H66*100</f>
        <v>55.063076923076927</v>
      </c>
    </row>
    <row r="67" spans="2:11" x14ac:dyDescent="0.25">
      <c r="B67" s="8">
        <v>4</v>
      </c>
      <c r="C67" s="8"/>
      <c r="D67" s="8"/>
      <c r="E67" s="8"/>
      <c r="F67" s="19" t="s">
        <v>5</v>
      </c>
      <c r="G67" s="48">
        <v>0</v>
      </c>
      <c r="H67" s="52">
        <v>5879</v>
      </c>
      <c r="I67" s="49">
        <v>0</v>
      </c>
      <c r="J67" s="51"/>
      <c r="K67" s="51"/>
    </row>
    <row r="68" spans="2:11" ht="25.5" x14ac:dyDescent="0.25">
      <c r="B68" s="9"/>
      <c r="C68" s="9">
        <v>41</v>
      </c>
      <c r="D68" s="9"/>
      <c r="E68" s="9"/>
      <c r="F68" s="20" t="s">
        <v>6</v>
      </c>
      <c r="G68" s="50"/>
      <c r="H68" s="50"/>
      <c r="I68" s="51"/>
      <c r="J68" s="51"/>
      <c r="K68" s="51"/>
    </row>
    <row r="69" spans="2:11" x14ac:dyDescent="0.25">
      <c r="B69" s="9"/>
      <c r="C69" s="9"/>
      <c r="D69" s="6">
        <v>411</v>
      </c>
      <c r="E69" s="6"/>
      <c r="F69" s="6" t="s">
        <v>29</v>
      </c>
      <c r="G69" s="50"/>
      <c r="H69" s="50"/>
      <c r="I69" s="51"/>
      <c r="J69" s="51"/>
      <c r="K69" s="51"/>
    </row>
    <row r="70" spans="2:11" x14ac:dyDescent="0.25">
      <c r="B70" s="9"/>
      <c r="C70" s="9" t="s">
        <v>16</v>
      </c>
      <c r="D70" s="6"/>
      <c r="E70" s="6">
        <v>4111</v>
      </c>
      <c r="F70" s="6" t="s">
        <v>30</v>
      </c>
      <c r="G70" s="50"/>
      <c r="H70" s="50"/>
      <c r="I70" s="51"/>
      <c r="J70" s="51"/>
      <c r="K70" s="51"/>
    </row>
  </sheetData>
  <mergeCells count="7">
    <mergeCell ref="B8:F8"/>
    <mergeCell ref="B9:F9"/>
    <mergeCell ref="B33:F33"/>
    <mergeCell ref="B34:F34"/>
    <mergeCell ref="B2:K2"/>
    <mergeCell ref="B4:K4"/>
    <mergeCell ref="B6:K6"/>
  </mergeCells>
  <pageMargins left="0.7" right="0.7" top="0.75" bottom="0.75" header="0.3" footer="0.3"/>
  <pageSetup paperSize="9" scale="43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1"/>
  <sheetViews>
    <sheetView workbookViewId="0">
      <selection activeCell="G19" sqref="G19"/>
    </sheetView>
  </sheetViews>
  <sheetFormatPr defaultRowHeight="15" x14ac:dyDescent="0.25"/>
  <cols>
    <col min="2" max="2" width="37.7109375" customWidth="1"/>
    <col min="3" max="5" width="25.28515625" customWidth="1"/>
    <col min="6" max="7" width="15.7109375" customWidth="1"/>
  </cols>
  <sheetData>
    <row r="1" spans="2:7" ht="18" x14ac:dyDescent="0.25">
      <c r="B1" s="2"/>
      <c r="C1" s="2"/>
      <c r="D1" s="2"/>
      <c r="E1" s="3"/>
      <c r="F1" s="3"/>
      <c r="G1" s="3"/>
    </row>
    <row r="2" spans="2:7" ht="15.75" customHeight="1" x14ac:dyDescent="0.25">
      <c r="B2" s="107" t="s">
        <v>40</v>
      </c>
      <c r="C2" s="107"/>
      <c r="D2" s="107"/>
      <c r="E2" s="107"/>
      <c r="F2" s="107"/>
      <c r="G2" s="107"/>
    </row>
    <row r="3" spans="2:7" ht="18" x14ac:dyDescent="0.25">
      <c r="B3" s="2"/>
      <c r="C3" s="2"/>
      <c r="D3" s="2"/>
      <c r="E3" s="3"/>
      <c r="F3" s="3"/>
      <c r="G3" s="3"/>
    </row>
    <row r="4" spans="2:7" ht="25.5" x14ac:dyDescent="0.25">
      <c r="B4" s="35" t="s">
        <v>7</v>
      </c>
      <c r="C4" s="35" t="s">
        <v>64</v>
      </c>
      <c r="D4" s="35" t="s">
        <v>53</v>
      </c>
      <c r="E4" s="35" t="s">
        <v>65</v>
      </c>
      <c r="F4" s="35" t="s">
        <v>17</v>
      </c>
      <c r="G4" s="35" t="s">
        <v>51</v>
      </c>
    </row>
    <row r="5" spans="2:7" x14ac:dyDescent="0.25">
      <c r="B5" s="35">
        <v>1</v>
      </c>
      <c r="C5" s="35">
        <v>2</v>
      </c>
      <c r="D5" s="35">
        <v>3</v>
      </c>
      <c r="E5" s="35">
        <v>4</v>
      </c>
      <c r="F5" s="35" t="s">
        <v>78</v>
      </c>
      <c r="G5" s="35" t="s">
        <v>79</v>
      </c>
    </row>
    <row r="6" spans="2:7" x14ac:dyDescent="0.25">
      <c r="B6" s="5" t="s">
        <v>39</v>
      </c>
      <c r="C6" s="60">
        <f>C7+C9+C12</f>
        <v>190516.99000000002</v>
      </c>
      <c r="D6" s="52">
        <f>D7+D9+D12</f>
        <v>409891</v>
      </c>
      <c r="E6" s="61">
        <f>E7+E9</f>
        <v>235446.81</v>
      </c>
      <c r="F6" s="51">
        <f>E6/C6*100</f>
        <v>123.58310405806851</v>
      </c>
      <c r="G6" s="51">
        <f>E6/D6*100</f>
        <v>57.441322205171616</v>
      </c>
    </row>
    <row r="7" spans="2:7" x14ac:dyDescent="0.25">
      <c r="B7" s="5" t="s">
        <v>37</v>
      </c>
      <c r="C7" s="48">
        <v>135225.57</v>
      </c>
      <c r="D7" s="48">
        <v>290800</v>
      </c>
      <c r="E7" s="49">
        <v>172775.76</v>
      </c>
      <c r="F7" s="51">
        <f>E7/C7*100</f>
        <v>127.76855738156623</v>
      </c>
      <c r="G7" s="51">
        <f>E7/D7*100</f>
        <v>59.41394773039891</v>
      </c>
    </row>
    <row r="8" spans="2:7" x14ac:dyDescent="0.25">
      <c r="B8" s="29" t="s">
        <v>36</v>
      </c>
      <c r="C8" s="50"/>
      <c r="D8" s="50"/>
      <c r="E8" s="51"/>
      <c r="F8" s="51"/>
      <c r="G8" s="51"/>
    </row>
    <row r="9" spans="2:7" x14ac:dyDescent="0.25">
      <c r="B9" s="5" t="s">
        <v>32</v>
      </c>
      <c r="C9" s="48">
        <v>53690.78</v>
      </c>
      <c r="D9" s="48">
        <v>86350</v>
      </c>
      <c r="E9" s="49">
        <v>62671.05</v>
      </c>
      <c r="F9" s="51">
        <f>E9/C9*100</f>
        <v>116.72590712967852</v>
      </c>
      <c r="G9" s="51">
        <f>E9/D9*100</f>
        <v>72.577938621887668</v>
      </c>
    </row>
    <row r="10" spans="2:7" x14ac:dyDescent="0.25">
      <c r="B10" s="27" t="s">
        <v>116</v>
      </c>
      <c r="C10" s="50"/>
      <c r="D10" s="50"/>
      <c r="E10" s="51"/>
      <c r="F10" s="51"/>
      <c r="G10" s="51"/>
    </row>
    <row r="11" spans="2:7" x14ac:dyDescent="0.25">
      <c r="B11" s="27"/>
      <c r="C11" s="50"/>
      <c r="D11" s="50"/>
      <c r="E11" s="51"/>
      <c r="F11" s="51"/>
      <c r="G11" s="51"/>
    </row>
    <row r="12" spans="2:7" x14ac:dyDescent="0.25">
      <c r="B12" s="5" t="s">
        <v>97</v>
      </c>
      <c r="C12" s="48">
        <v>1600.64</v>
      </c>
      <c r="D12" s="48">
        <v>32741</v>
      </c>
      <c r="E12" s="49">
        <v>0</v>
      </c>
      <c r="F12" s="51"/>
      <c r="G12" s="51"/>
    </row>
    <row r="13" spans="2:7" x14ac:dyDescent="0.25">
      <c r="B13" s="5"/>
      <c r="C13" s="48"/>
      <c r="D13" s="48"/>
      <c r="E13" s="49"/>
      <c r="F13" s="51"/>
      <c r="G13" s="51"/>
    </row>
    <row r="14" spans="2:7" ht="15.75" customHeight="1" x14ac:dyDescent="0.25">
      <c r="B14" s="5" t="s">
        <v>38</v>
      </c>
      <c r="C14" s="60">
        <f>C15+C18+C20</f>
        <v>210717.96</v>
      </c>
      <c r="D14" s="60">
        <f>D15+D18+D20</f>
        <v>404447</v>
      </c>
      <c r="E14" s="61">
        <f>E15+E18</f>
        <v>235936.78</v>
      </c>
      <c r="F14" s="51">
        <f>E14/C14*100</f>
        <v>111.96804486907523</v>
      </c>
      <c r="G14" s="51">
        <f>E14/D14*100</f>
        <v>58.335648428595086</v>
      </c>
    </row>
    <row r="15" spans="2:7" ht="15.75" customHeight="1" x14ac:dyDescent="0.25">
      <c r="B15" s="5" t="s">
        <v>37</v>
      </c>
      <c r="C15" s="48">
        <v>135225.57</v>
      </c>
      <c r="D15" s="48">
        <v>290800</v>
      </c>
      <c r="E15" s="49">
        <v>172775.76</v>
      </c>
      <c r="F15" s="51">
        <f>E15/C15*100</f>
        <v>127.76855738156623</v>
      </c>
      <c r="G15" s="51">
        <f>E15/D15*100</f>
        <v>59.41394773039891</v>
      </c>
    </row>
    <row r="16" spans="2:7" x14ac:dyDescent="0.25">
      <c r="B16" s="29" t="s">
        <v>36</v>
      </c>
      <c r="C16" s="50"/>
      <c r="D16" s="50"/>
      <c r="E16" s="51"/>
      <c r="F16" s="51"/>
      <c r="G16" s="51"/>
    </row>
    <row r="17" spans="2:7" x14ac:dyDescent="0.25">
      <c r="B17" s="28" t="s">
        <v>35</v>
      </c>
      <c r="C17" s="50"/>
      <c r="D17" s="50"/>
      <c r="E17" s="51"/>
      <c r="F17" s="51"/>
      <c r="G17" s="51"/>
    </row>
    <row r="18" spans="2:7" x14ac:dyDescent="0.25">
      <c r="B18" s="5" t="s">
        <v>32</v>
      </c>
      <c r="C18" s="48">
        <v>74250.11</v>
      </c>
      <c r="D18" s="48">
        <v>80906</v>
      </c>
      <c r="E18" s="49">
        <v>63161.02</v>
      </c>
      <c r="F18" s="51">
        <f>E18/C18*100</f>
        <v>85.065220778797496</v>
      </c>
      <c r="G18" s="51">
        <f>E18/D18*100</f>
        <v>78.067164363582421</v>
      </c>
    </row>
    <row r="19" spans="2:7" x14ac:dyDescent="0.25">
      <c r="B19" s="27" t="s">
        <v>31</v>
      </c>
      <c r="C19" s="50"/>
      <c r="D19" s="50"/>
      <c r="E19" s="51"/>
      <c r="F19" s="51"/>
      <c r="G19" s="51"/>
    </row>
    <row r="20" spans="2:7" x14ac:dyDescent="0.25">
      <c r="B20" s="59" t="s">
        <v>98</v>
      </c>
      <c r="C20" s="48">
        <v>1242.28</v>
      </c>
      <c r="D20" s="48">
        <v>32741</v>
      </c>
      <c r="E20" s="51"/>
      <c r="F20" s="51"/>
      <c r="G20" s="51"/>
    </row>
    <row r="21" spans="2:7" x14ac:dyDescent="0.25">
      <c r="B21" s="5"/>
      <c r="C21" s="50"/>
      <c r="D21" s="50"/>
      <c r="E21" s="51"/>
      <c r="F21" s="51"/>
      <c r="G21" s="51"/>
    </row>
  </sheetData>
  <mergeCells count="1">
    <mergeCell ref="B2:G2"/>
  </mergeCells>
  <pageMargins left="0.7" right="0.7" top="0.75" bottom="0.75" header="0.3" footer="0.3"/>
  <pageSetup paperSize="9" scale="85" fitToHeight="0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"/>
  <sheetViews>
    <sheetView workbookViewId="0">
      <selection activeCell="B7" sqref="B7"/>
    </sheetView>
  </sheetViews>
  <sheetFormatPr defaultRowHeight="15" x14ac:dyDescent="0.25"/>
  <cols>
    <col min="2" max="2" width="37.7109375" customWidth="1"/>
    <col min="3" max="5" width="25.28515625" customWidth="1"/>
    <col min="6" max="7" width="15.7109375" customWidth="1"/>
  </cols>
  <sheetData>
    <row r="1" spans="2:7" ht="18" x14ac:dyDescent="0.25">
      <c r="B1" s="2"/>
      <c r="C1" s="2"/>
      <c r="D1" s="2"/>
      <c r="E1" s="3"/>
      <c r="F1" s="3"/>
      <c r="G1" s="3"/>
    </row>
    <row r="2" spans="2:7" ht="15.75" customHeight="1" x14ac:dyDescent="0.25">
      <c r="B2" s="107" t="s">
        <v>49</v>
      </c>
      <c r="C2" s="107"/>
      <c r="D2" s="107"/>
      <c r="E2" s="107"/>
      <c r="F2" s="107"/>
      <c r="G2" s="107"/>
    </row>
    <row r="3" spans="2:7" ht="18" x14ac:dyDescent="0.25">
      <c r="B3" s="2"/>
      <c r="C3" s="2"/>
      <c r="D3" s="2"/>
      <c r="E3" s="3"/>
      <c r="F3" s="3"/>
      <c r="G3" s="3"/>
    </row>
    <row r="4" spans="2:7" ht="25.5" x14ac:dyDescent="0.25">
      <c r="B4" s="35" t="s">
        <v>7</v>
      </c>
      <c r="C4" s="35" t="s">
        <v>73</v>
      </c>
      <c r="D4" s="35" t="s">
        <v>53</v>
      </c>
      <c r="E4" s="35" t="s">
        <v>74</v>
      </c>
      <c r="F4" s="35" t="s">
        <v>17</v>
      </c>
      <c r="G4" s="35" t="s">
        <v>51</v>
      </c>
    </row>
    <row r="5" spans="2:7" x14ac:dyDescent="0.25">
      <c r="B5" s="35">
        <v>1</v>
      </c>
      <c r="C5" s="35">
        <v>2</v>
      </c>
      <c r="D5" s="35">
        <v>3</v>
      </c>
      <c r="E5" s="35">
        <v>4</v>
      </c>
      <c r="F5" s="35" t="s">
        <v>78</v>
      </c>
      <c r="G5" s="35" t="s">
        <v>79</v>
      </c>
    </row>
    <row r="6" spans="2:7" ht="15.75" customHeight="1" x14ac:dyDescent="0.25">
      <c r="B6" s="5" t="s">
        <v>38</v>
      </c>
      <c r="C6" s="60">
        <v>210717.96</v>
      </c>
      <c r="D6" s="60">
        <v>404447</v>
      </c>
      <c r="E6" s="61">
        <v>235936.78</v>
      </c>
      <c r="F6" s="49">
        <f>E6/C6*100</f>
        <v>111.96804486907523</v>
      </c>
      <c r="G6" s="49">
        <f>E6/D6*100</f>
        <v>58.335648428595086</v>
      </c>
    </row>
    <row r="7" spans="2:7" ht="15.75" customHeight="1" x14ac:dyDescent="0.25">
      <c r="B7" s="5" t="s">
        <v>139</v>
      </c>
      <c r="C7" s="60">
        <v>210717.96</v>
      </c>
      <c r="D7" s="48">
        <v>404447</v>
      </c>
      <c r="E7" s="49">
        <v>235936.78</v>
      </c>
      <c r="F7" s="49">
        <v>111.97</v>
      </c>
      <c r="G7" s="49">
        <f>E7/D7*100</f>
        <v>58.335648428595086</v>
      </c>
    </row>
    <row r="8" spans="2:7" ht="15.75" customHeight="1" x14ac:dyDescent="0.25">
      <c r="B8" s="5" t="s">
        <v>140</v>
      </c>
      <c r="C8" s="60">
        <v>210717.96</v>
      </c>
      <c r="D8" s="48">
        <v>404447</v>
      </c>
      <c r="E8" s="49">
        <v>235936.78</v>
      </c>
      <c r="F8" s="49">
        <v>111.97</v>
      </c>
      <c r="G8" s="49">
        <f>E8/D8*100</f>
        <v>58.335648428595086</v>
      </c>
    </row>
    <row r="9" spans="2:7" x14ac:dyDescent="0.25">
      <c r="B9" s="11" t="s">
        <v>141</v>
      </c>
      <c r="C9" s="60">
        <v>210717.96</v>
      </c>
      <c r="D9" s="48">
        <v>404447</v>
      </c>
      <c r="E9" s="49">
        <v>235936.78</v>
      </c>
      <c r="F9" s="49">
        <v>111.97</v>
      </c>
      <c r="G9" s="49">
        <f>E9/D9*100</f>
        <v>58.335648428595086</v>
      </c>
    </row>
  </sheetData>
  <mergeCells count="1">
    <mergeCell ref="B2:G2"/>
  </mergeCells>
  <pageMargins left="0.7" right="0.7" top="0.75" bottom="0.75" header="0.3" footer="0.3"/>
  <pageSetup paperSize="9" scale="85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6"/>
  <sheetViews>
    <sheetView workbookViewId="0">
      <selection activeCell="G19" sqref="G19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8" customHeight="1" x14ac:dyDescent="0.25">
      <c r="B2" s="107" t="s">
        <v>72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2:12" ht="15.75" customHeight="1" x14ac:dyDescent="0.25">
      <c r="B3" s="107" t="s">
        <v>41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2:12" ht="18" x14ac:dyDescent="0.25">
      <c r="B4" s="2"/>
      <c r="C4" s="2"/>
      <c r="D4" s="2"/>
      <c r="E4" s="2"/>
      <c r="F4" s="2"/>
      <c r="G4" s="2"/>
      <c r="H4" s="2"/>
      <c r="I4" s="2"/>
      <c r="J4" s="3"/>
      <c r="K4" s="3"/>
      <c r="L4" s="3"/>
    </row>
    <row r="5" spans="2:12" ht="25.5" customHeight="1" x14ac:dyDescent="0.25">
      <c r="B5" s="116" t="s">
        <v>7</v>
      </c>
      <c r="C5" s="117"/>
      <c r="D5" s="117"/>
      <c r="E5" s="117"/>
      <c r="F5" s="118"/>
      <c r="G5" s="37" t="s">
        <v>64</v>
      </c>
      <c r="H5" s="35" t="s">
        <v>53</v>
      </c>
      <c r="I5" s="37" t="s">
        <v>52</v>
      </c>
      <c r="J5" s="37" t="s">
        <v>65</v>
      </c>
      <c r="K5" s="37" t="s">
        <v>17</v>
      </c>
      <c r="L5" s="37" t="s">
        <v>51</v>
      </c>
    </row>
    <row r="6" spans="2:12" x14ac:dyDescent="0.25">
      <c r="B6" s="116">
        <v>1</v>
      </c>
      <c r="C6" s="117"/>
      <c r="D6" s="117"/>
      <c r="E6" s="117"/>
      <c r="F6" s="118"/>
      <c r="G6" s="37">
        <v>2</v>
      </c>
      <c r="H6" s="37">
        <v>3</v>
      </c>
      <c r="I6" s="37">
        <v>4</v>
      </c>
      <c r="J6" s="37">
        <v>5</v>
      </c>
      <c r="K6" s="37" t="s">
        <v>19</v>
      </c>
      <c r="L6" s="37" t="s">
        <v>20</v>
      </c>
    </row>
    <row r="7" spans="2:12" ht="25.5" x14ac:dyDescent="0.25">
      <c r="B7" s="5">
        <v>8</v>
      </c>
      <c r="C7" s="5"/>
      <c r="D7" s="5"/>
      <c r="E7" s="5"/>
      <c r="F7" s="5" t="s">
        <v>9</v>
      </c>
      <c r="G7" s="50"/>
      <c r="H7" s="50"/>
      <c r="I7" s="50"/>
      <c r="J7" s="51"/>
      <c r="K7" s="51"/>
      <c r="L7" s="51"/>
    </row>
    <row r="8" spans="2:12" x14ac:dyDescent="0.25">
      <c r="B8" s="5"/>
      <c r="C8" s="9">
        <v>84</v>
      </c>
      <c r="D8" s="9"/>
      <c r="E8" s="9"/>
      <c r="F8" s="9" t="s">
        <v>14</v>
      </c>
      <c r="G8" s="50"/>
      <c r="H8" s="50"/>
      <c r="I8" s="50"/>
      <c r="J8" s="51"/>
      <c r="K8" s="51"/>
      <c r="L8" s="51"/>
    </row>
    <row r="9" spans="2:12" ht="51" x14ac:dyDescent="0.25">
      <c r="B9" s="6"/>
      <c r="C9" s="6"/>
      <c r="D9" s="6">
        <v>841</v>
      </c>
      <c r="E9" s="6"/>
      <c r="F9" s="26" t="s">
        <v>42</v>
      </c>
      <c r="G9" s="50"/>
      <c r="H9" s="50"/>
      <c r="I9" s="50"/>
      <c r="J9" s="51"/>
      <c r="K9" s="51"/>
      <c r="L9" s="51"/>
    </row>
    <row r="10" spans="2:12" ht="25.5" x14ac:dyDescent="0.25">
      <c r="B10" s="6"/>
      <c r="C10" s="6"/>
      <c r="D10" s="6"/>
      <c r="E10" s="6">
        <v>8413</v>
      </c>
      <c r="F10" s="26" t="s">
        <v>43</v>
      </c>
      <c r="G10" s="50"/>
      <c r="H10" s="50"/>
      <c r="I10" s="50"/>
      <c r="J10" s="51"/>
      <c r="K10" s="51"/>
      <c r="L10" s="51"/>
    </row>
    <row r="11" spans="2:12" x14ac:dyDescent="0.25">
      <c r="B11" s="6"/>
      <c r="C11" s="6"/>
      <c r="D11" s="6"/>
      <c r="E11" s="7" t="s">
        <v>24</v>
      </c>
      <c r="F11" s="11"/>
      <c r="G11" s="50"/>
      <c r="H11" s="50"/>
      <c r="I11" s="50"/>
      <c r="J11" s="51"/>
      <c r="K11" s="51"/>
      <c r="L11" s="51"/>
    </row>
    <row r="12" spans="2:12" ht="25.5" x14ac:dyDescent="0.25">
      <c r="B12" s="8">
        <v>5</v>
      </c>
      <c r="C12" s="8"/>
      <c r="D12" s="8"/>
      <c r="E12" s="8"/>
      <c r="F12" s="19" t="s">
        <v>10</v>
      </c>
      <c r="G12" s="50"/>
      <c r="H12" s="50"/>
      <c r="I12" s="50"/>
      <c r="J12" s="51"/>
      <c r="K12" s="51"/>
      <c r="L12" s="51"/>
    </row>
    <row r="13" spans="2:12" ht="25.5" x14ac:dyDescent="0.25">
      <c r="B13" s="9"/>
      <c r="C13" s="9">
        <v>54</v>
      </c>
      <c r="D13" s="9"/>
      <c r="E13" s="9"/>
      <c r="F13" s="20" t="s">
        <v>15</v>
      </c>
      <c r="G13" s="50"/>
      <c r="H13" s="50"/>
      <c r="I13" s="53"/>
      <c r="J13" s="51"/>
      <c r="K13" s="51"/>
      <c r="L13" s="51"/>
    </row>
    <row r="14" spans="2:12" ht="63.75" x14ac:dyDescent="0.25">
      <c r="B14" s="9"/>
      <c r="C14" s="9"/>
      <c r="D14" s="9">
        <v>541</v>
      </c>
      <c r="E14" s="26"/>
      <c r="F14" s="26" t="s">
        <v>44</v>
      </c>
      <c r="G14" s="50"/>
      <c r="H14" s="50"/>
      <c r="I14" s="53"/>
      <c r="J14" s="51"/>
      <c r="K14" s="51"/>
      <c r="L14" s="51"/>
    </row>
    <row r="15" spans="2:12" ht="38.25" x14ac:dyDescent="0.25">
      <c r="B15" s="9"/>
      <c r="C15" s="9"/>
      <c r="D15" s="9"/>
      <c r="E15" s="26">
        <v>5413</v>
      </c>
      <c r="F15" s="26" t="s">
        <v>45</v>
      </c>
      <c r="G15" s="50"/>
      <c r="H15" s="50"/>
      <c r="I15" s="53"/>
      <c r="J15" s="51"/>
      <c r="K15" s="51"/>
      <c r="L15" s="51"/>
    </row>
    <row r="16" spans="2:12" x14ac:dyDescent="0.25">
      <c r="B16" s="10" t="s">
        <v>16</v>
      </c>
      <c r="C16" s="8"/>
      <c r="D16" s="8"/>
      <c r="E16" s="8"/>
      <c r="F16" s="19" t="s">
        <v>24</v>
      </c>
      <c r="G16" s="50"/>
      <c r="H16" s="50"/>
      <c r="I16" s="50"/>
      <c r="J16" s="51"/>
      <c r="K16" s="51"/>
      <c r="L16" s="51"/>
    </row>
  </sheetData>
  <mergeCells count="4">
    <mergeCell ref="B5:F5"/>
    <mergeCell ref="B2:L2"/>
    <mergeCell ref="B3:L3"/>
    <mergeCell ref="B6:F6"/>
  </mergeCells>
  <pageMargins left="0.7" right="0.7" top="0.75" bottom="0.75" header="0.3" footer="0.3"/>
  <pageSetup paperSize="9" scale="66" fitToHeight="0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6"/>
  <sheetViews>
    <sheetView workbookViewId="0">
      <selection activeCell="D24" sqref="D24"/>
    </sheetView>
  </sheetViews>
  <sheetFormatPr defaultRowHeight="15" x14ac:dyDescent="0.25"/>
  <cols>
    <col min="2" max="2" width="37.7109375" customWidth="1"/>
    <col min="3" max="5" width="25.28515625" customWidth="1"/>
    <col min="6" max="7" width="15.7109375" customWidth="1"/>
  </cols>
  <sheetData>
    <row r="1" spans="2:7" ht="18" x14ac:dyDescent="0.25">
      <c r="B1" s="2"/>
      <c r="C1" s="2"/>
      <c r="D1" s="2"/>
      <c r="E1" s="3"/>
      <c r="F1" s="3"/>
      <c r="G1" s="3"/>
    </row>
    <row r="2" spans="2:7" ht="15.75" customHeight="1" x14ac:dyDescent="0.25">
      <c r="B2" s="107" t="s">
        <v>46</v>
      </c>
      <c r="C2" s="107"/>
      <c r="D2" s="107"/>
      <c r="E2" s="107"/>
      <c r="F2" s="107"/>
      <c r="G2" s="107"/>
    </row>
    <row r="3" spans="2:7" ht="18" x14ac:dyDescent="0.25">
      <c r="B3" s="2"/>
      <c r="C3" s="2"/>
      <c r="D3" s="2"/>
      <c r="E3" s="3"/>
      <c r="F3" s="3"/>
      <c r="G3" s="3"/>
    </row>
    <row r="4" spans="2:7" ht="25.5" x14ac:dyDescent="0.25">
      <c r="B4" s="35" t="s">
        <v>7</v>
      </c>
      <c r="C4" s="35" t="s">
        <v>64</v>
      </c>
      <c r="D4" s="35" t="s">
        <v>53</v>
      </c>
      <c r="E4" s="35" t="s">
        <v>65</v>
      </c>
      <c r="F4" s="35" t="s">
        <v>17</v>
      </c>
      <c r="G4" s="35" t="s">
        <v>51</v>
      </c>
    </row>
    <row r="5" spans="2:7" x14ac:dyDescent="0.25">
      <c r="B5" s="35">
        <v>1</v>
      </c>
      <c r="C5" s="35">
        <v>2</v>
      </c>
      <c r="D5" s="35">
        <v>3</v>
      </c>
      <c r="E5" s="35">
        <v>4</v>
      </c>
      <c r="F5" s="35" t="s">
        <v>78</v>
      </c>
      <c r="G5" s="35" t="s">
        <v>79</v>
      </c>
    </row>
    <row r="6" spans="2:7" x14ac:dyDescent="0.25">
      <c r="B6" s="5" t="s">
        <v>47</v>
      </c>
      <c r="C6" s="50"/>
      <c r="D6" s="50"/>
      <c r="E6" s="51"/>
      <c r="F6" s="51"/>
      <c r="G6" s="51"/>
    </row>
    <row r="7" spans="2:7" x14ac:dyDescent="0.25">
      <c r="B7" s="5" t="s">
        <v>37</v>
      </c>
      <c r="C7" s="50"/>
      <c r="D7" s="50"/>
      <c r="E7" s="51"/>
      <c r="F7" s="51"/>
      <c r="G7" s="51"/>
    </row>
    <row r="8" spans="2:7" x14ac:dyDescent="0.25">
      <c r="B8" s="29" t="s">
        <v>36</v>
      </c>
      <c r="C8" s="50"/>
      <c r="D8" s="50"/>
      <c r="E8" s="51"/>
      <c r="F8" s="51"/>
      <c r="G8" s="51"/>
    </row>
    <row r="9" spans="2:7" x14ac:dyDescent="0.25">
      <c r="B9" s="28" t="s">
        <v>35</v>
      </c>
      <c r="C9" s="50"/>
      <c r="D9" s="50"/>
      <c r="E9" s="51"/>
      <c r="F9" s="51"/>
      <c r="G9" s="51"/>
    </row>
    <row r="10" spans="2:7" x14ac:dyDescent="0.25">
      <c r="B10" s="28" t="s">
        <v>24</v>
      </c>
      <c r="C10" s="50"/>
      <c r="D10" s="50"/>
      <c r="E10" s="51"/>
      <c r="F10" s="51"/>
      <c r="G10" s="51"/>
    </row>
    <row r="11" spans="2:7" x14ac:dyDescent="0.25">
      <c r="B11" s="5" t="s">
        <v>34</v>
      </c>
      <c r="C11" s="50"/>
      <c r="D11" s="50"/>
      <c r="E11" s="51"/>
      <c r="F11" s="51"/>
      <c r="G11" s="51"/>
    </row>
    <row r="12" spans="2:7" x14ac:dyDescent="0.25">
      <c r="B12" s="27" t="s">
        <v>33</v>
      </c>
      <c r="C12" s="50"/>
      <c r="D12" s="50"/>
      <c r="E12" s="51"/>
      <c r="F12" s="51"/>
      <c r="G12" s="51"/>
    </row>
    <row r="13" spans="2:7" x14ac:dyDescent="0.25">
      <c r="B13" s="5" t="s">
        <v>32</v>
      </c>
      <c r="C13" s="50"/>
      <c r="D13" s="50"/>
      <c r="E13" s="51"/>
      <c r="F13" s="51"/>
      <c r="G13" s="51"/>
    </row>
    <row r="14" spans="2:7" x14ac:dyDescent="0.25">
      <c r="B14" s="27" t="s">
        <v>31</v>
      </c>
      <c r="C14" s="50"/>
      <c r="D14" s="50"/>
      <c r="E14" s="51"/>
      <c r="F14" s="51"/>
      <c r="G14" s="51"/>
    </row>
    <row r="15" spans="2:7" x14ac:dyDescent="0.25">
      <c r="B15" s="9" t="s">
        <v>16</v>
      </c>
      <c r="C15" s="50"/>
      <c r="D15" s="50"/>
      <c r="E15" s="51"/>
      <c r="F15" s="51"/>
      <c r="G15" s="51"/>
    </row>
    <row r="16" spans="2:7" x14ac:dyDescent="0.25">
      <c r="B16" s="27"/>
      <c r="C16" s="50"/>
      <c r="D16" s="50"/>
      <c r="E16" s="51"/>
      <c r="F16" s="51"/>
      <c r="G16" s="51"/>
    </row>
    <row r="17" spans="2:7" ht="15.75" customHeight="1" x14ac:dyDescent="0.25">
      <c r="B17" s="5" t="s">
        <v>48</v>
      </c>
      <c r="C17" s="50"/>
      <c r="D17" s="50"/>
      <c r="E17" s="51"/>
      <c r="F17" s="51"/>
      <c r="G17" s="51"/>
    </row>
    <row r="18" spans="2:7" ht="15.75" customHeight="1" x14ac:dyDescent="0.25">
      <c r="B18" s="5" t="s">
        <v>37</v>
      </c>
      <c r="C18" s="50"/>
      <c r="D18" s="50"/>
      <c r="E18" s="51"/>
      <c r="F18" s="51"/>
      <c r="G18" s="51"/>
    </row>
    <row r="19" spans="2:7" x14ac:dyDescent="0.25">
      <c r="B19" s="29" t="s">
        <v>36</v>
      </c>
      <c r="C19" s="50"/>
      <c r="D19" s="50"/>
      <c r="E19" s="51"/>
      <c r="F19" s="51"/>
      <c r="G19" s="51"/>
    </row>
    <row r="20" spans="2:7" x14ac:dyDescent="0.25">
      <c r="B20" s="28" t="s">
        <v>35</v>
      </c>
      <c r="C20" s="50"/>
      <c r="D20" s="50"/>
      <c r="E20" s="51"/>
      <c r="F20" s="51"/>
      <c r="G20" s="51"/>
    </row>
    <row r="21" spans="2:7" x14ac:dyDescent="0.25">
      <c r="B21" s="28" t="s">
        <v>24</v>
      </c>
      <c r="C21" s="50"/>
      <c r="D21" s="50"/>
      <c r="E21" s="51"/>
      <c r="F21" s="51"/>
      <c r="G21" s="51"/>
    </row>
    <row r="22" spans="2:7" x14ac:dyDescent="0.25">
      <c r="B22" s="5" t="s">
        <v>34</v>
      </c>
      <c r="C22" s="50"/>
      <c r="D22" s="50"/>
      <c r="E22" s="51"/>
      <c r="F22" s="51"/>
      <c r="G22" s="51"/>
    </row>
    <row r="23" spans="2:7" x14ac:dyDescent="0.25">
      <c r="B23" s="27" t="s">
        <v>33</v>
      </c>
      <c r="C23" s="50"/>
      <c r="D23" s="50"/>
      <c r="E23" s="51"/>
      <c r="F23" s="51"/>
      <c r="G23" s="51"/>
    </row>
    <row r="24" spans="2:7" x14ac:dyDescent="0.25">
      <c r="B24" s="5" t="s">
        <v>32</v>
      </c>
      <c r="C24" s="50"/>
      <c r="D24" s="50"/>
      <c r="E24" s="51"/>
      <c r="F24" s="51"/>
      <c r="G24" s="51"/>
    </row>
    <row r="25" spans="2:7" x14ac:dyDescent="0.25">
      <c r="B25" s="27" t="s">
        <v>31</v>
      </c>
      <c r="C25" s="50"/>
      <c r="D25" s="50"/>
      <c r="E25" s="51"/>
      <c r="F25" s="51"/>
      <c r="G25" s="51"/>
    </row>
    <row r="26" spans="2:7" x14ac:dyDescent="0.25">
      <c r="B26" s="9" t="s">
        <v>16</v>
      </c>
      <c r="C26" s="50"/>
      <c r="D26" s="50"/>
      <c r="E26" s="51"/>
      <c r="F26" s="51"/>
      <c r="G26" s="51"/>
    </row>
  </sheetData>
  <mergeCells count="1">
    <mergeCell ref="B2:G2"/>
  </mergeCells>
  <pageMargins left="0.7" right="0.7" top="0.75" bottom="0.75" header="0.3" footer="0.3"/>
  <pageSetup paperSize="9" scale="85" fitToHeight="0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32"/>
  <sheetViews>
    <sheetView tabSelected="1" topLeftCell="A127" workbookViewId="0">
      <selection activeCell="B95" sqref="B95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23.42578125" customWidth="1"/>
    <col min="5" max="5" width="37.42578125" customWidth="1"/>
    <col min="6" max="7" width="25.28515625" customWidth="1"/>
    <col min="8" max="8" width="15.7109375" customWidth="1"/>
  </cols>
  <sheetData>
    <row r="1" spans="2:8" ht="18" x14ac:dyDescent="0.25">
      <c r="B1" s="2"/>
      <c r="C1" s="2"/>
      <c r="D1" s="2"/>
      <c r="E1" s="2"/>
      <c r="F1" s="2"/>
      <c r="G1" s="2"/>
      <c r="H1" s="3"/>
    </row>
    <row r="2" spans="2:8" ht="18" customHeight="1" x14ac:dyDescent="0.25">
      <c r="B2" s="107" t="s">
        <v>11</v>
      </c>
      <c r="C2" s="119"/>
      <c r="D2" s="119"/>
      <c r="E2" s="119"/>
      <c r="F2" s="119"/>
      <c r="G2" s="119"/>
      <c r="H2" s="119"/>
    </row>
    <row r="3" spans="2:8" ht="18" x14ac:dyDescent="0.25">
      <c r="B3" s="2"/>
      <c r="C3" s="2"/>
      <c r="D3" s="2"/>
      <c r="E3" s="2"/>
      <c r="F3" s="2"/>
      <c r="G3" s="2"/>
      <c r="H3" s="3"/>
    </row>
    <row r="4" spans="2:8" ht="15.75" x14ac:dyDescent="0.25">
      <c r="B4" s="126" t="s">
        <v>99</v>
      </c>
      <c r="C4" s="126"/>
      <c r="D4" s="126"/>
      <c r="E4" s="126"/>
      <c r="F4" s="126"/>
      <c r="G4" s="126"/>
      <c r="H4" s="126"/>
    </row>
    <row r="5" spans="2:8" ht="18" x14ac:dyDescent="0.25">
      <c r="B5" s="2"/>
      <c r="C5" s="2"/>
      <c r="D5" s="2"/>
      <c r="E5" s="2"/>
      <c r="F5" s="2"/>
      <c r="G5" s="2"/>
      <c r="H5" s="3"/>
    </row>
    <row r="6" spans="2:8" ht="25.5" x14ac:dyDescent="0.25">
      <c r="B6" s="116" t="s">
        <v>7</v>
      </c>
      <c r="C6" s="117"/>
      <c r="D6" s="117"/>
      <c r="E6" s="118"/>
      <c r="F6" s="35" t="s">
        <v>53</v>
      </c>
      <c r="G6" s="35" t="s">
        <v>75</v>
      </c>
      <c r="H6" s="35" t="s">
        <v>51</v>
      </c>
    </row>
    <row r="7" spans="2:8" s="25" customFormat="1" ht="15.75" customHeight="1" x14ac:dyDescent="0.2">
      <c r="B7" s="127">
        <v>1</v>
      </c>
      <c r="C7" s="128"/>
      <c r="D7" s="128"/>
      <c r="E7" s="129"/>
      <c r="F7" s="36">
        <v>2</v>
      </c>
      <c r="G7" s="36">
        <v>3</v>
      </c>
      <c r="H7" s="36" t="s">
        <v>80</v>
      </c>
    </row>
    <row r="8" spans="2:8" s="38" customFormat="1" ht="30" customHeight="1" x14ac:dyDescent="0.25">
      <c r="B8" s="123" t="s">
        <v>100</v>
      </c>
      <c r="C8" s="124"/>
      <c r="D8" s="125"/>
      <c r="E8" s="73" t="s">
        <v>101</v>
      </c>
      <c r="F8" s="68">
        <v>404447</v>
      </c>
      <c r="G8" s="69">
        <v>235936.78</v>
      </c>
      <c r="H8" s="70">
        <f t="shared" ref="H8:H21" si="0">G8/F8*100</f>
        <v>58.335648428595086</v>
      </c>
    </row>
    <row r="9" spans="2:8" s="38" customFormat="1" ht="30" customHeight="1" x14ac:dyDescent="0.25">
      <c r="B9" s="120" t="s">
        <v>102</v>
      </c>
      <c r="C9" s="121"/>
      <c r="D9" s="122"/>
      <c r="E9" s="63" t="s">
        <v>103</v>
      </c>
      <c r="F9" s="79">
        <v>290800</v>
      </c>
      <c r="G9" s="69">
        <v>172775.76</v>
      </c>
      <c r="H9" s="70">
        <f t="shared" si="0"/>
        <v>59.41394773039891</v>
      </c>
    </row>
    <row r="10" spans="2:8" s="38" customFormat="1" ht="30" customHeight="1" x14ac:dyDescent="0.25">
      <c r="B10" s="120">
        <v>1001</v>
      </c>
      <c r="C10" s="121"/>
      <c r="D10" s="122"/>
      <c r="E10" s="62" t="s">
        <v>104</v>
      </c>
      <c r="F10" s="68">
        <v>283646</v>
      </c>
      <c r="G10" s="69">
        <v>170827.5</v>
      </c>
      <c r="H10" s="70">
        <f t="shared" si="0"/>
        <v>60.225598104679776</v>
      </c>
    </row>
    <row r="11" spans="2:8" s="38" customFormat="1" ht="30" customHeight="1" x14ac:dyDescent="0.25">
      <c r="B11" s="120" t="s">
        <v>105</v>
      </c>
      <c r="C11" s="121"/>
      <c r="D11" s="122"/>
      <c r="E11" s="63" t="s">
        <v>104</v>
      </c>
      <c r="F11" s="68">
        <v>283646</v>
      </c>
      <c r="G11" s="69">
        <v>170827.5</v>
      </c>
      <c r="H11" s="70">
        <f t="shared" si="0"/>
        <v>60.225598104679776</v>
      </c>
    </row>
    <row r="12" spans="2:8" s="38" customFormat="1" ht="30" customHeight="1" x14ac:dyDescent="0.25">
      <c r="B12" s="89" t="s">
        <v>154</v>
      </c>
      <c r="C12" s="81"/>
      <c r="D12" s="82"/>
      <c r="E12" s="88" t="s">
        <v>155</v>
      </c>
      <c r="F12" s="79">
        <v>283646</v>
      </c>
      <c r="G12" s="69">
        <v>170827.5</v>
      </c>
      <c r="H12" s="70">
        <f t="shared" si="0"/>
        <v>60.225598104679776</v>
      </c>
    </row>
    <row r="13" spans="2:8" s="38" customFormat="1" ht="30" customHeight="1" x14ac:dyDescent="0.25">
      <c r="B13" s="80" t="s">
        <v>102</v>
      </c>
      <c r="C13" s="81"/>
      <c r="D13" s="82"/>
      <c r="E13" s="88" t="s">
        <v>93</v>
      </c>
      <c r="F13" s="68">
        <v>283646</v>
      </c>
      <c r="G13" s="69">
        <v>170827.5</v>
      </c>
      <c r="H13" s="70">
        <f t="shared" si="0"/>
        <v>60.225598104679776</v>
      </c>
    </row>
    <row r="14" spans="2:8" s="38" customFormat="1" ht="30" customHeight="1" x14ac:dyDescent="0.25">
      <c r="B14" s="80">
        <v>3</v>
      </c>
      <c r="C14" s="81"/>
      <c r="D14" s="82"/>
      <c r="E14" s="88" t="s">
        <v>3</v>
      </c>
      <c r="F14" s="68">
        <v>280421</v>
      </c>
      <c r="G14" s="69">
        <v>170827.5</v>
      </c>
      <c r="H14" s="70">
        <f t="shared" si="0"/>
        <v>60.918226523691168</v>
      </c>
    </row>
    <row r="15" spans="2:8" s="38" customFormat="1" ht="30" customHeight="1" x14ac:dyDescent="0.25">
      <c r="B15" s="123">
        <v>31</v>
      </c>
      <c r="C15" s="124"/>
      <c r="D15" s="125"/>
      <c r="E15" s="73" t="s">
        <v>4</v>
      </c>
      <c r="F15" s="68">
        <v>235846</v>
      </c>
      <c r="G15" s="69">
        <v>153455.21</v>
      </c>
      <c r="H15" s="70">
        <f t="shared" si="0"/>
        <v>65.06585229344573</v>
      </c>
    </row>
    <row r="16" spans="2:8" s="38" customFormat="1" ht="30" customHeight="1" x14ac:dyDescent="0.25">
      <c r="B16" s="83">
        <v>311</v>
      </c>
      <c r="C16" s="84"/>
      <c r="D16" s="85"/>
      <c r="E16" s="85" t="s">
        <v>25</v>
      </c>
      <c r="F16" s="68">
        <v>190046</v>
      </c>
      <c r="G16" s="69">
        <v>128872.45</v>
      </c>
      <c r="H16" s="70">
        <f t="shared" si="0"/>
        <v>67.811187817686246</v>
      </c>
    </row>
    <row r="17" spans="2:8" s="38" customFormat="1" ht="30" customHeight="1" x14ac:dyDescent="0.25">
      <c r="B17" s="123">
        <v>3111</v>
      </c>
      <c r="C17" s="124"/>
      <c r="D17" s="125"/>
      <c r="E17" s="39" t="s">
        <v>106</v>
      </c>
      <c r="F17" s="68">
        <v>190046</v>
      </c>
      <c r="G17" s="69">
        <v>128872.45</v>
      </c>
      <c r="H17" s="70">
        <f t="shared" si="0"/>
        <v>67.811187817686246</v>
      </c>
    </row>
    <row r="18" spans="2:8" s="38" customFormat="1" ht="30" customHeight="1" x14ac:dyDescent="0.25">
      <c r="B18" s="83">
        <v>312</v>
      </c>
      <c r="C18" s="84"/>
      <c r="D18" s="85"/>
      <c r="E18" s="39" t="s">
        <v>107</v>
      </c>
      <c r="F18" s="68">
        <v>1000</v>
      </c>
      <c r="G18" s="69">
        <v>0</v>
      </c>
      <c r="H18" s="70">
        <f t="shared" si="0"/>
        <v>0</v>
      </c>
    </row>
    <row r="19" spans="2:8" s="38" customFormat="1" ht="30" customHeight="1" x14ac:dyDescent="0.25">
      <c r="B19" s="123">
        <v>3121</v>
      </c>
      <c r="C19" s="124"/>
      <c r="D19" s="125"/>
      <c r="E19" s="39" t="s">
        <v>107</v>
      </c>
      <c r="F19" s="68">
        <v>1000</v>
      </c>
      <c r="G19" s="69">
        <v>0</v>
      </c>
      <c r="H19" s="70">
        <f t="shared" si="0"/>
        <v>0</v>
      </c>
    </row>
    <row r="20" spans="2:8" s="38" customFormat="1" ht="30" customHeight="1" x14ac:dyDescent="0.25">
      <c r="B20" s="71">
        <v>313</v>
      </c>
      <c r="C20" s="72"/>
      <c r="D20" s="73"/>
      <c r="E20" s="39" t="s">
        <v>117</v>
      </c>
      <c r="F20" s="68">
        <v>44800</v>
      </c>
      <c r="G20" s="69">
        <v>24582.76</v>
      </c>
      <c r="H20" s="77">
        <f t="shared" si="0"/>
        <v>54.872232142857136</v>
      </c>
    </row>
    <row r="21" spans="2:8" s="38" customFormat="1" ht="30" customHeight="1" x14ac:dyDescent="0.25">
      <c r="B21" s="83">
        <v>3132</v>
      </c>
      <c r="C21" s="84"/>
      <c r="D21" s="85"/>
      <c r="E21" s="39" t="s">
        <v>142</v>
      </c>
      <c r="F21" s="68">
        <v>44800</v>
      </c>
      <c r="G21" s="69">
        <v>24582.76</v>
      </c>
      <c r="H21" s="77">
        <f t="shared" si="0"/>
        <v>54.872232142857136</v>
      </c>
    </row>
    <row r="22" spans="2:8" s="38" customFormat="1" ht="30" customHeight="1" x14ac:dyDescent="0.25">
      <c r="B22" s="123">
        <v>32</v>
      </c>
      <c r="C22" s="124"/>
      <c r="D22" s="125"/>
      <c r="E22" s="39" t="s">
        <v>13</v>
      </c>
      <c r="F22" s="68">
        <v>44575</v>
      </c>
      <c r="G22" s="69">
        <v>17372.29</v>
      </c>
      <c r="H22" s="70">
        <f t="shared" ref="H22:H95" si="1">G22/F22*100</f>
        <v>38.97316881660123</v>
      </c>
    </row>
    <row r="23" spans="2:8" s="38" customFormat="1" ht="30" customHeight="1" x14ac:dyDescent="0.25">
      <c r="B23" s="71">
        <v>321</v>
      </c>
      <c r="C23" s="72"/>
      <c r="D23" s="73"/>
      <c r="E23" s="78" t="s">
        <v>27</v>
      </c>
      <c r="F23" s="68">
        <v>4000</v>
      </c>
      <c r="G23" s="69">
        <v>1310.86</v>
      </c>
      <c r="H23" s="70">
        <f t="shared" si="1"/>
        <v>32.771499999999996</v>
      </c>
    </row>
    <row r="24" spans="2:8" s="38" customFormat="1" ht="30" customHeight="1" x14ac:dyDescent="0.25">
      <c r="B24" s="83">
        <v>3212</v>
      </c>
      <c r="C24" s="84"/>
      <c r="D24" s="85"/>
      <c r="E24" s="78" t="s">
        <v>149</v>
      </c>
      <c r="F24" s="68">
        <v>4000</v>
      </c>
      <c r="G24" s="69">
        <v>1310.86</v>
      </c>
      <c r="H24" s="70">
        <f t="shared" si="1"/>
        <v>32.771499999999996</v>
      </c>
    </row>
    <row r="25" spans="2:8" s="38" customFormat="1" ht="30" customHeight="1" x14ac:dyDescent="0.25">
      <c r="B25" s="71">
        <v>322</v>
      </c>
      <c r="C25" s="72"/>
      <c r="D25" s="73"/>
      <c r="E25" s="78" t="s">
        <v>143</v>
      </c>
      <c r="F25" s="68">
        <v>40000</v>
      </c>
      <c r="G25" s="69">
        <v>16061.43</v>
      </c>
      <c r="H25" s="70">
        <f t="shared" si="1"/>
        <v>40.153575000000004</v>
      </c>
    </row>
    <row r="26" spans="2:8" s="38" customFormat="1" ht="30" customHeight="1" x14ac:dyDescent="0.25">
      <c r="B26" s="83">
        <v>3222</v>
      </c>
      <c r="C26" s="84"/>
      <c r="D26" s="85"/>
      <c r="E26" s="78" t="s">
        <v>132</v>
      </c>
      <c r="F26" s="68">
        <v>40000</v>
      </c>
      <c r="G26" s="69">
        <v>16061.43</v>
      </c>
      <c r="H26" s="70">
        <f t="shared" si="1"/>
        <v>40.153575000000004</v>
      </c>
    </row>
    <row r="27" spans="2:8" s="38" customFormat="1" ht="30" customHeight="1" x14ac:dyDescent="0.25">
      <c r="B27" s="71">
        <v>323</v>
      </c>
      <c r="C27" s="72"/>
      <c r="D27" s="73"/>
      <c r="E27" s="78" t="s">
        <v>124</v>
      </c>
      <c r="F27" s="68">
        <v>575</v>
      </c>
      <c r="G27" s="69">
        <v>0</v>
      </c>
      <c r="H27" s="70">
        <f t="shared" si="1"/>
        <v>0</v>
      </c>
    </row>
    <row r="28" spans="2:8" s="38" customFormat="1" ht="30" customHeight="1" x14ac:dyDescent="0.25">
      <c r="B28" s="83">
        <v>3232</v>
      </c>
      <c r="C28" s="84"/>
      <c r="D28" s="85"/>
      <c r="E28" s="78" t="s">
        <v>150</v>
      </c>
      <c r="F28" s="68">
        <v>575</v>
      </c>
      <c r="G28" s="69">
        <v>0</v>
      </c>
      <c r="H28" s="70">
        <f t="shared" si="1"/>
        <v>0</v>
      </c>
    </row>
    <row r="29" spans="2:8" s="38" customFormat="1" ht="30" customHeight="1" x14ac:dyDescent="0.25">
      <c r="B29" s="71">
        <v>4</v>
      </c>
      <c r="C29" s="72"/>
      <c r="D29" s="73"/>
      <c r="E29" s="78" t="s">
        <v>5</v>
      </c>
      <c r="F29" s="68">
        <v>3225</v>
      </c>
      <c r="G29" s="69">
        <v>0</v>
      </c>
      <c r="H29" s="70">
        <f t="shared" si="1"/>
        <v>0</v>
      </c>
    </row>
    <row r="30" spans="2:8" s="38" customFormat="1" ht="30" customHeight="1" x14ac:dyDescent="0.25">
      <c r="B30" s="83">
        <v>42</v>
      </c>
      <c r="C30" s="84"/>
      <c r="D30" s="85"/>
      <c r="E30" s="78" t="s">
        <v>151</v>
      </c>
      <c r="F30" s="68">
        <v>3225</v>
      </c>
      <c r="G30" s="69">
        <v>0</v>
      </c>
      <c r="H30" s="70">
        <f t="shared" si="1"/>
        <v>0</v>
      </c>
    </row>
    <row r="31" spans="2:8" s="38" customFormat="1" ht="30" customHeight="1" x14ac:dyDescent="0.25">
      <c r="B31" s="83">
        <v>426</v>
      </c>
      <c r="C31" s="84"/>
      <c r="D31" s="85"/>
      <c r="E31" s="78" t="s">
        <v>152</v>
      </c>
      <c r="F31" s="68">
        <v>3225</v>
      </c>
      <c r="G31" s="69">
        <v>0</v>
      </c>
      <c r="H31" s="70">
        <f t="shared" si="1"/>
        <v>0</v>
      </c>
    </row>
    <row r="32" spans="2:8" s="38" customFormat="1" ht="30" customHeight="1" x14ac:dyDescent="0.25">
      <c r="B32" s="83">
        <v>4262</v>
      </c>
      <c r="C32" s="84"/>
      <c r="D32" s="85"/>
      <c r="E32" s="78" t="s">
        <v>153</v>
      </c>
      <c r="F32" s="68">
        <v>3225</v>
      </c>
      <c r="G32" s="69">
        <v>0</v>
      </c>
      <c r="H32" s="70">
        <f t="shared" si="1"/>
        <v>0</v>
      </c>
    </row>
    <row r="33" spans="2:8" s="38" customFormat="1" ht="30" customHeight="1" x14ac:dyDescent="0.25">
      <c r="B33" s="89" t="s">
        <v>113</v>
      </c>
      <c r="C33" s="84"/>
      <c r="D33" s="85"/>
      <c r="E33" s="87" t="s">
        <v>144</v>
      </c>
      <c r="F33" s="79">
        <v>80906</v>
      </c>
      <c r="G33" s="69">
        <v>63161.02</v>
      </c>
      <c r="H33" s="70">
        <f t="shared" si="1"/>
        <v>78.067164363582421</v>
      </c>
    </row>
    <row r="34" spans="2:8" s="38" customFormat="1" ht="30" customHeight="1" x14ac:dyDescent="0.25">
      <c r="B34" s="80" t="s">
        <v>168</v>
      </c>
      <c r="C34" s="84"/>
      <c r="D34" s="85"/>
      <c r="E34" s="87" t="s">
        <v>169</v>
      </c>
      <c r="F34" s="68">
        <v>80906</v>
      </c>
      <c r="G34" s="69">
        <v>63161.02</v>
      </c>
      <c r="H34" s="70">
        <f t="shared" si="1"/>
        <v>78.067164363582421</v>
      </c>
    </row>
    <row r="35" spans="2:8" s="38" customFormat="1" ht="30" customHeight="1" x14ac:dyDescent="0.25">
      <c r="B35" s="80">
        <v>3</v>
      </c>
      <c r="C35" s="84"/>
      <c r="D35" s="85"/>
      <c r="E35" s="87" t="s">
        <v>3</v>
      </c>
      <c r="F35" s="68">
        <v>80906</v>
      </c>
      <c r="G35" s="69">
        <v>63161.02</v>
      </c>
      <c r="H35" s="70">
        <f t="shared" si="1"/>
        <v>78.067164363582421</v>
      </c>
    </row>
    <row r="36" spans="2:8" s="38" customFormat="1" ht="30" customHeight="1" x14ac:dyDescent="0.25">
      <c r="B36" s="80">
        <v>31</v>
      </c>
      <c r="C36" s="84"/>
      <c r="D36" s="85"/>
      <c r="E36" s="87" t="s">
        <v>4</v>
      </c>
      <c r="F36" s="68">
        <v>31556</v>
      </c>
      <c r="G36" s="69">
        <v>24062.12</v>
      </c>
      <c r="H36" s="70">
        <f t="shared" si="1"/>
        <v>76.252123209532257</v>
      </c>
    </row>
    <row r="37" spans="2:8" s="38" customFormat="1" ht="30" customHeight="1" x14ac:dyDescent="0.25">
      <c r="B37" s="80">
        <v>311</v>
      </c>
      <c r="C37" s="84"/>
      <c r="D37" s="85"/>
      <c r="E37" s="87" t="s">
        <v>25</v>
      </c>
      <c r="F37" s="68">
        <v>22000</v>
      </c>
      <c r="G37" s="69">
        <v>20177.419999999998</v>
      </c>
      <c r="H37" s="70">
        <f t="shared" si="1"/>
        <v>91.715545454545449</v>
      </c>
    </row>
    <row r="38" spans="2:8" s="38" customFormat="1" ht="30" customHeight="1" x14ac:dyDescent="0.25">
      <c r="B38" s="86">
        <v>3111</v>
      </c>
      <c r="C38" s="84"/>
      <c r="D38" s="85"/>
      <c r="E38" s="78" t="s">
        <v>26</v>
      </c>
      <c r="F38" s="68">
        <v>22000</v>
      </c>
      <c r="G38" s="69">
        <v>20177.419999999998</v>
      </c>
      <c r="H38" s="70">
        <f t="shared" si="1"/>
        <v>91.715545454545449</v>
      </c>
    </row>
    <row r="39" spans="2:8" s="38" customFormat="1" ht="30" customHeight="1" x14ac:dyDescent="0.25">
      <c r="B39" s="86">
        <v>312</v>
      </c>
      <c r="C39" s="84"/>
      <c r="D39" s="85"/>
      <c r="E39" s="78" t="s">
        <v>107</v>
      </c>
      <c r="F39" s="68">
        <v>9556</v>
      </c>
      <c r="G39" s="69">
        <v>3884.7</v>
      </c>
      <c r="H39" s="70">
        <f t="shared" si="1"/>
        <v>40.651946421096689</v>
      </c>
    </row>
    <row r="40" spans="2:8" s="38" customFormat="1" ht="30" customHeight="1" x14ac:dyDescent="0.25">
      <c r="B40" s="86">
        <v>3121</v>
      </c>
      <c r="C40" s="84"/>
      <c r="D40" s="85"/>
      <c r="E40" s="78" t="s">
        <v>145</v>
      </c>
      <c r="F40" s="68">
        <v>9556</v>
      </c>
      <c r="G40" s="69">
        <v>3884.7</v>
      </c>
      <c r="H40" s="70">
        <f t="shared" si="1"/>
        <v>40.651946421096689</v>
      </c>
    </row>
    <row r="41" spans="2:8" s="38" customFormat="1" ht="30" customHeight="1" x14ac:dyDescent="0.25">
      <c r="B41" s="86">
        <v>32</v>
      </c>
      <c r="C41" s="84"/>
      <c r="D41" s="85"/>
      <c r="E41" s="78" t="s">
        <v>13</v>
      </c>
      <c r="F41" s="68">
        <v>48700</v>
      </c>
      <c r="G41" s="69">
        <v>38740.99</v>
      </c>
      <c r="H41" s="70">
        <f t="shared" si="1"/>
        <v>79.550287474332649</v>
      </c>
    </row>
    <row r="42" spans="2:8" s="38" customFormat="1" ht="30" customHeight="1" x14ac:dyDescent="0.25">
      <c r="B42" s="86">
        <v>321</v>
      </c>
      <c r="C42" s="84"/>
      <c r="D42" s="85"/>
      <c r="E42" s="78" t="s">
        <v>27</v>
      </c>
      <c r="F42" s="68">
        <v>3100</v>
      </c>
      <c r="G42" s="69">
        <v>3064.38</v>
      </c>
      <c r="H42" s="70">
        <f t="shared" si="1"/>
        <v>98.850967741935492</v>
      </c>
    </row>
    <row r="43" spans="2:8" s="38" customFormat="1" ht="30" customHeight="1" x14ac:dyDescent="0.25">
      <c r="B43" s="86">
        <v>3211</v>
      </c>
      <c r="C43" s="84"/>
      <c r="D43" s="85"/>
      <c r="E43" s="78" t="s">
        <v>28</v>
      </c>
      <c r="F43" s="68">
        <v>1000</v>
      </c>
      <c r="G43" s="69">
        <v>423.36</v>
      </c>
      <c r="H43" s="70">
        <f t="shared" si="1"/>
        <v>42.335999999999999</v>
      </c>
    </row>
    <row r="44" spans="2:8" s="38" customFormat="1" ht="30" customHeight="1" x14ac:dyDescent="0.25">
      <c r="B44" s="86">
        <v>3212</v>
      </c>
      <c r="C44" s="84"/>
      <c r="D44" s="85"/>
      <c r="E44" s="78" t="s">
        <v>165</v>
      </c>
      <c r="F44" s="68">
        <v>1100</v>
      </c>
      <c r="G44" s="69">
        <v>1609.69</v>
      </c>
      <c r="H44" s="70">
        <f t="shared" si="1"/>
        <v>146.33545454545455</v>
      </c>
    </row>
    <row r="45" spans="2:8" s="38" customFormat="1" ht="30" customHeight="1" x14ac:dyDescent="0.25">
      <c r="B45" s="86">
        <v>3213</v>
      </c>
      <c r="C45" s="84"/>
      <c r="D45" s="85"/>
      <c r="E45" s="78" t="s">
        <v>170</v>
      </c>
      <c r="F45" s="68">
        <v>1000</v>
      </c>
      <c r="G45" s="69">
        <v>1031.33</v>
      </c>
      <c r="H45" s="70">
        <f t="shared" si="1"/>
        <v>103.13299999999998</v>
      </c>
    </row>
    <row r="46" spans="2:8" s="38" customFormat="1" ht="30" customHeight="1" x14ac:dyDescent="0.25">
      <c r="B46" s="86">
        <v>322</v>
      </c>
      <c r="C46" s="84"/>
      <c r="D46" s="85"/>
      <c r="E46" s="78" t="s">
        <v>143</v>
      </c>
      <c r="F46" s="68">
        <v>36500</v>
      </c>
      <c r="G46" s="69">
        <v>28264.51</v>
      </c>
      <c r="H46" s="70">
        <f t="shared" si="1"/>
        <v>77.437013698630125</v>
      </c>
    </row>
    <row r="47" spans="2:8" s="38" customFormat="1" ht="30" customHeight="1" x14ac:dyDescent="0.25">
      <c r="B47" s="86">
        <v>3221</v>
      </c>
      <c r="C47" s="84"/>
      <c r="D47" s="85"/>
      <c r="E47" s="78" t="s">
        <v>160</v>
      </c>
      <c r="F47" s="68">
        <v>4000</v>
      </c>
      <c r="G47" s="69">
        <v>2683.07</v>
      </c>
      <c r="H47" s="70">
        <f t="shared" si="1"/>
        <v>67.076750000000004</v>
      </c>
    </row>
    <row r="48" spans="2:8" s="38" customFormat="1" ht="30" customHeight="1" x14ac:dyDescent="0.25">
      <c r="B48" s="86">
        <v>3222</v>
      </c>
      <c r="C48" s="84"/>
      <c r="D48" s="85"/>
      <c r="E48" s="78" t="s">
        <v>132</v>
      </c>
      <c r="F48" s="68">
        <v>11000</v>
      </c>
      <c r="G48" s="69">
        <v>12737.85</v>
      </c>
      <c r="H48" s="70">
        <f t="shared" si="1"/>
        <v>115.79863636363636</v>
      </c>
    </row>
    <row r="49" spans="2:8" s="38" customFormat="1" ht="30" customHeight="1" x14ac:dyDescent="0.25">
      <c r="B49" s="86">
        <v>3223</v>
      </c>
      <c r="C49" s="84"/>
      <c r="D49" s="85"/>
      <c r="E49" s="78" t="s">
        <v>134</v>
      </c>
      <c r="F49" s="68">
        <v>20000</v>
      </c>
      <c r="G49" s="69">
        <v>11596.33</v>
      </c>
      <c r="H49" s="70">
        <f t="shared" si="1"/>
        <v>57.981649999999995</v>
      </c>
    </row>
    <row r="50" spans="2:8" s="38" customFormat="1" ht="30" customHeight="1" x14ac:dyDescent="0.25">
      <c r="B50" s="86">
        <v>3224</v>
      </c>
      <c r="C50" s="84"/>
      <c r="D50" s="85"/>
      <c r="E50" s="78" t="s">
        <v>171</v>
      </c>
      <c r="F50" s="68">
        <v>1000</v>
      </c>
      <c r="G50" s="69">
        <v>1025.8</v>
      </c>
      <c r="H50" s="70">
        <f t="shared" si="1"/>
        <v>102.58</v>
      </c>
    </row>
    <row r="51" spans="2:8" s="38" customFormat="1" ht="30" customHeight="1" x14ac:dyDescent="0.25">
      <c r="B51" s="86">
        <v>3225</v>
      </c>
      <c r="C51" s="84"/>
      <c r="D51" s="85"/>
      <c r="E51" s="78" t="s">
        <v>172</v>
      </c>
      <c r="F51" s="68">
        <v>500</v>
      </c>
      <c r="G51" s="69">
        <v>221.46</v>
      </c>
      <c r="H51" s="70">
        <f t="shared" si="1"/>
        <v>44.292000000000002</v>
      </c>
    </row>
    <row r="52" spans="2:8" s="38" customFormat="1" ht="30" customHeight="1" x14ac:dyDescent="0.25">
      <c r="B52" s="86">
        <v>323</v>
      </c>
      <c r="C52" s="84"/>
      <c r="D52" s="85"/>
      <c r="E52" s="78" t="s">
        <v>124</v>
      </c>
      <c r="F52" s="68">
        <v>8350</v>
      </c>
      <c r="G52" s="69">
        <v>6735.21</v>
      </c>
      <c r="H52" s="70">
        <f t="shared" si="1"/>
        <v>80.661197604790431</v>
      </c>
    </row>
    <row r="53" spans="2:8" s="38" customFormat="1" ht="30" customHeight="1" x14ac:dyDescent="0.25">
      <c r="B53" s="86">
        <v>3231</v>
      </c>
      <c r="C53" s="84"/>
      <c r="D53" s="85"/>
      <c r="E53" s="78" t="s">
        <v>125</v>
      </c>
      <c r="F53" s="68">
        <v>1200</v>
      </c>
      <c r="G53" s="69">
        <v>662.01</v>
      </c>
      <c r="H53" s="70">
        <f t="shared" si="1"/>
        <v>55.167500000000004</v>
      </c>
    </row>
    <row r="54" spans="2:8" s="38" customFormat="1" ht="30" customHeight="1" x14ac:dyDescent="0.25">
      <c r="B54" s="86">
        <v>3232</v>
      </c>
      <c r="C54" s="84"/>
      <c r="D54" s="85"/>
      <c r="E54" s="78" t="s">
        <v>173</v>
      </c>
      <c r="F54" s="68">
        <v>3000</v>
      </c>
      <c r="G54" s="69">
        <v>1169.7</v>
      </c>
      <c r="H54" s="70">
        <f t="shared" si="1"/>
        <v>38.99</v>
      </c>
    </row>
    <row r="55" spans="2:8" s="38" customFormat="1" ht="30" customHeight="1" x14ac:dyDescent="0.25">
      <c r="B55" s="86">
        <v>3233</v>
      </c>
      <c r="C55" s="84"/>
      <c r="D55" s="85"/>
      <c r="E55" s="78" t="s">
        <v>127</v>
      </c>
      <c r="F55" s="68">
        <v>250</v>
      </c>
      <c r="G55" s="69">
        <v>668.03</v>
      </c>
      <c r="H55" s="70">
        <f t="shared" si="1"/>
        <v>267.21199999999999</v>
      </c>
    </row>
    <row r="56" spans="2:8" s="38" customFormat="1" ht="30" customHeight="1" x14ac:dyDescent="0.25">
      <c r="B56" s="86">
        <v>3234</v>
      </c>
      <c r="C56" s="84"/>
      <c r="D56" s="85"/>
      <c r="E56" s="78" t="s">
        <v>128</v>
      </c>
      <c r="F56" s="68">
        <v>2000</v>
      </c>
      <c r="G56" s="69">
        <v>1317.38</v>
      </c>
      <c r="H56" s="70">
        <f t="shared" si="1"/>
        <v>65.869000000000014</v>
      </c>
    </row>
    <row r="57" spans="2:8" s="38" customFormat="1" ht="30" customHeight="1" x14ac:dyDescent="0.25">
      <c r="B57" s="86">
        <v>3236</v>
      </c>
      <c r="C57" s="84"/>
      <c r="D57" s="85"/>
      <c r="E57" s="78" t="s">
        <v>129</v>
      </c>
      <c r="F57" s="68">
        <v>1000</v>
      </c>
      <c r="G57" s="69">
        <v>1222.44</v>
      </c>
      <c r="H57" s="70">
        <f t="shared" si="1"/>
        <v>122.244</v>
      </c>
    </row>
    <row r="58" spans="2:8" s="38" customFormat="1" ht="30" customHeight="1" x14ac:dyDescent="0.25">
      <c r="B58" s="86">
        <v>3236</v>
      </c>
      <c r="C58" s="84"/>
      <c r="D58" s="85"/>
      <c r="E58" s="78" t="s">
        <v>174</v>
      </c>
      <c r="F58" s="68">
        <v>300</v>
      </c>
      <c r="G58" s="69">
        <v>508.52</v>
      </c>
      <c r="H58" s="70">
        <f t="shared" si="1"/>
        <v>169.50666666666666</v>
      </c>
    </row>
    <row r="59" spans="2:8" s="38" customFormat="1" ht="30" customHeight="1" x14ac:dyDescent="0.25">
      <c r="B59" s="86">
        <v>3238</v>
      </c>
      <c r="C59" s="84"/>
      <c r="D59" s="85"/>
      <c r="E59" s="78" t="s">
        <v>131</v>
      </c>
      <c r="F59" s="68">
        <v>500</v>
      </c>
      <c r="G59" s="69">
        <v>1187.1300000000001</v>
      </c>
      <c r="H59" s="70">
        <f t="shared" si="1"/>
        <v>237.42600000000002</v>
      </c>
    </row>
    <row r="60" spans="2:8" s="38" customFormat="1" ht="30" customHeight="1" x14ac:dyDescent="0.25">
      <c r="B60" s="86">
        <v>3239</v>
      </c>
      <c r="C60" s="84"/>
      <c r="D60" s="85"/>
      <c r="E60" s="78" t="s">
        <v>138</v>
      </c>
      <c r="F60" s="68">
        <v>100</v>
      </c>
      <c r="G60" s="69">
        <v>0</v>
      </c>
      <c r="H60" s="70">
        <f t="shared" si="1"/>
        <v>0</v>
      </c>
    </row>
    <row r="61" spans="2:8" s="38" customFormat="1" ht="30" customHeight="1" x14ac:dyDescent="0.25">
      <c r="B61" s="86">
        <v>329</v>
      </c>
      <c r="C61" s="84"/>
      <c r="D61" s="85"/>
      <c r="E61" s="78" t="s">
        <v>175</v>
      </c>
      <c r="F61" s="68">
        <v>750</v>
      </c>
      <c r="G61" s="69">
        <v>676.89</v>
      </c>
      <c r="H61" s="70">
        <f t="shared" si="1"/>
        <v>90.251999999999995</v>
      </c>
    </row>
    <row r="62" spans="2:8" s="38" customFormat="1" ht="30" customHeight="1" x14ac:dyDescent="0.25">
      <c r="B62" s="86">
        <v>3291</v>
      </c>
      <c r="C62" s="84"/>
      <c r="D62" s="85"/>
      <c r="E62" s="78" t="s">
        <v>176</v>
      </c>
      <c r="F62" s="68">
        <v>100</v>
      </c>
      <c r="G62" s="69">
        <v>0</v>
      </c>
      <c r="H62" s="70">
        <f t="shared" si="1"/>
        <v>0</v>
      </c>
    </row>
    <row r="63" spans="2:8" s="38" customFormat="1" ht="30" customHeight="1" x14ac:dyDescent="0.25">
      <c r="B63" s="86">
        <v>3292</v>
      </c>
      <c r="C63" s="84"/>
      <c r="D63" s="85"/>
      <c r="E63" s="78" t="s">
        <v>177</v>
      </c>
      <c r="F63" s="68">
        <v>650</v>
      </c>
      <c r="G63" s="69">
        <v>676.89</v>
      </c>
      <c r="H63" s="70">
        <f t="shared" si="1"/>
        <v>104.13692307692308</v>
      </c>
    </row>
    <row r="64" spans="2:8" s="38" customFormat="1" ht="30" customHeight="1" x14ac:dyDescent="0.25">
      <c r="B64" s="86">
        <v>34</v>
      </c>
      <c r="C64" s="84"/>
      <c r="D64" s="85"/>
      <c r="E64" s="78" t="s">
        <v>121</v>
      </c>
      <c r="F64" s="68">
        <v>650</v>
      </c>
      <c r="G64" s="69">
        <v>357.91</v>
      </c>
      <c r="H64" s="70">
        <f t="shared" si="1"/>
        <v>55.063076923076927</v>
      </c>
    </row>
    <row r="65" spans="2:8" s="38" customFormat="1" ht="30" customHeight="1" x14ac:dyDescent="0.25">
      <c r="B65" s="86">
        <v>343</v>
      </c>
      <c r="C65" s="84"/>
      <c r="D65" s="85"/>
      <c r="E65" s="78" t="s">
        <v>122</v>
      </c>
      <c r="F65" s="68">
        <v>650</v>
      </c>
      <c r="G65" s="69">
        <v>357.91</v>
      </c>
      <c r="H65" s="70">
        <f t="shared" si="1"/>
        <v>55.063076923076927</v>
      </c>
    </row>
    <row r="66" spans="2:8" s="38" customFormat="1" ht="30" customHeight="1" x14ac:dyDescent="0.25">
      <c r="B66" s="86">
        <v>3431</v>
      </c>
      <c r="C66" s="84"/>
      <c r="D66" s="85"/>
      <c r="E66" s="78" t="s">
        <v>123</v>
      </c>
      <c r="F66" s="68">
        <v>650</v>
      </c>
      <c r="G66" s="69">
        <v>357.91</v>
      </c>
      <c r="H66" s="70">
        <f t="shared" si="1"/>
        <v>55.063076923076927</v>
      </c>
    </row>
    <row r="67" spans="2:8" s="38" customFormat="1" ht="30" customHeight="1" x14ac:dyDescent="0.25">
      <c r="B67" s="89" t="s">
        <v>114</v>
      </c>
      <c r="C67" s="84"/>
      <c r="D67" s="85"/>
      <c r="E67" s="87" t="s">
        <v>115</v>
      </c>
      <c r="F67" s="79">
        <v>133</v>
      </c>
      <c r="G67" s="69">
        <v>0</v>
      </c>
      <c r="H67" s="70">
        <f t="shared" si="1"/>
        <v>0</v>
      </c>
    </row>
    <row r="68" spans="2:8" s="38" customFormat="1" ht="30" customHeight="1" x14ac:dyDescent="0.25">
      <c r="B68" s="80" t="s">
        <v>178</v>
      </c>
      <c r="C68" s="84"/>
      <c r="D68" s="85"/>
      <c r="E68" s="87" t="s">
        <v>179</v>
      </c>
      <c r="F68" s="68">
        <v>133</v>
      </c>
      <c r="G68" s="69">
        <v>0</v>
      </c>
      <c r="H68" s="70">
        <f t="shared" si="1"/>
        <v>0</v>
      </c>
    </row>
    <row r="69" spans="2:8" s="38" customFormat="1" ht="30" customHeight="1" x14ac:dyDescent="0.25">
      <c r="B69" s="83">
        <v>3</v>
      </c>
      <c r="C69" s="84"/>
      <c r="D69" s="85"/>
      <c r="E69" s="87" t="s">
        <v>3</v>
      </c>
      <c r="F69" s="68">
        <v>133</v>
      </c>
      <c r="G69" s="69">
        <v>0</v>
      </c>
      <c r="H69" s="70">
        <f t="shared" si="1"/>
        <v>0</v>
      </c>
    </row>
    <row r="70" spans="2:8" s="38" customFormat="1" ht="30" customHeight="1" x14ac:dyDescent="0.25">
      <c r="B70" s="83">
        <v>32</v>
      </c>
      <c r="C70" s="84"/>
      <c r="D70" s="85"/>
      <c r="E70" s="87" t="s">
        <v>13</v>
      </c>
      <c r="F70" s="68">
        <v>133</v>
      </c>
      <c r="G70" s="69">
        <v>0</v>
      </c>
      <c r="H70" s="70">
        <f t="shared" si="1"/>
        <v>0</v>
      </c>
    </row>
    <row r="71" spans="2:8" s="38" customFormat="1" ht="30" customHeight="1" x14ac:dyDescent="0.25">
      <c r="B71" s="83">
        <v>322</v>
      </c>
      <c r="C71" s="84"/>
      <c r="D71" s="85"/>
      <c r="E71" s="87" t="s">
        <v>143</v>
      </c>
      <c r="F71" s="68">
        <v>133</v>
      </c>
      <c r="G71" s="69">
        <v>0</v>
      </c>
      <c r="H71" s="70">
        <f t="shared" si="1"/>
        <v>0</v>
      </c>
    </row>
    <row r="72" spans="2:8" s="38" customFormat="1" ht="30" customHeight="1" x14ac:dyDescent="0.25">
      <c r="B72" s="83">
        <v>3222</v>
      </c>
      <c r="C72" s="84"/>
      <c r="D72" s="85"/>
      <c r="E72" s="78" t="s">
        <v>132</v>
      </c>
      <c r="F72" s="68">
        <v>133</v>
      </c>
      <c r="G72" s="69">
        <v>0</v>
      </c>
      <c r="H72" s="70">
        <f t="shared" si="1"/>
        <v>0</v>
      </c>
    </row>
    <row r="73" spans="2:8" s="38" customFormat="1" ht="30" customHeight="1" x14ac:dyDescent="0.25">
      <c r="B73" s="120" t="s">
        <v>108</v>
      </c>
      <c r="C73" s="121"/>
      <c r="D73" s="122"/>
      <c r="E73" s="76" t="s">
        <v>109</v>
      </c>
      <c r="F73" s="68">
        <v>7154</v>
      </c>
      <c r="G73" s="69">
        <v>1948.26</v>
      </c>
      <c r="H73" s="70">
        <f t="shared" si="1"/>
        <v>27.233156276209115</v>
      </c>
    </row>
    <row r="74" spans="2:8" s="38" customFormat="1" ht="30" customHeight="1" x14ac:dyDescent="0.25">
      <c r="B74" s="89" t="s">
        <v>154</v>
      </c>
      <c r="C74" s="81"/>
      <c r="D74" s="82"/>
      <c r="E74" s="82" t="s">
        <v>155</v>
      </c>
      <c r="F74" s="68">
        <v>4500</v>
      </c>
      <c r="G74" s="69">
        <v>1948.26</v>
      </c>
      <c r="H74" s="70">
        <f t="shared" si="1"/>
        <v>43.294666666666664</v>
      </c>
    </row>
    <row r="75" spans="2:8" s="38" customFormat="1" ht="30" customHeight="1" x14ac:dyDescent="0.25">
      <c r="B75" s="80" t="s">
        <v>102</v>
      </c>
      <c r="C75" s="81"/>
      <c r="D75" s="82"/>
      <c r="E75" s="82" t="s">
        <v>93</v>
      </c>
      <c r="F75" s="68">
        <v>4500</v>
      </c>
      <c r="G75" s="69">
        <v>1948.26</v>
      </c>
      <c r="H75" s="70">
        <f t="shared" si="1"/>
        <v>43.294666666666664</v>
      </c>
    </row>
    <row r="76" spans="2:8" s="38" customFormat="1" ht="30" customHeight="1" x14ac:dyDescent="0.25">
      <c r="B76" s="80">
        <v>3</v>
      </c>
      <c r="C76" s="81"/>
      <c r="D76" s="82"/>
      <c r="E76" s="82" t="s">
        <v>3</v>
      </c>
      <c r="F76" s="68">
        <v>4500</v>
      </c>
      <c r="G76" s="69">
        <v>1948.26</v>
      </c>
      <c r="H76" s="70">
        <f t="shared" si="1"/>
        <v>43.294666666666664</v>
      </c>
    </row>
    <row r="77" spans="2:8" s="38" customFormat="1" ht="30" customHeight="1" x14ac:dyDescent="0.25">
      <c r="B77" s="123">
        <v>31</v>
      </c>
      <c r="C77" s="124"/>
      <c r="D77" s="125"/>
      <c r="E77" s="73" t="s">
        <v>4</v>
      </c>
      <c r="F77" s="68">
        <v>4000</v>
      </c>
      <c r="G77" s="69">
        <v>1742.85</v>
      </c>
      <c r="H77" s="70">
        <f t="shared" si="1"/>
        <v>43.571249999999999</v>
      </c>
    </row>
    <row r="78" spans="2:8" s="38" customFormat="1" ht="30" customHeight="1" x14ac:dyDescent="0.25">
      <c r="B78" s="123">
        <v>3111</v>
      </c>
      <c r="C78" s="124"/>
      <c r="D78" s="125"/>
      <c r="E78" s="73" t="s">
        <v>26</v>
      </c>
      <c r="F78" s="68">
        <v>3500</v>
      </c>
      <c r="G78" s="69">
        <v>1496.01</v>
      </c>
      <c r="H78" s="70">
        <f t="shared" si="1"/>
        <v>42.743142857142857</v>
      </c>
    </row>
    <row r="79" spans="2:8" s="38" customFormat="1" ht="30" customHeight="1" x14ac:dyDescent="0.25">
      <c r="B79" s="71">
        <v>313</v>
      </c>
      <c r="C79" s="72"/>
      <c r="D79" s="73"/>
      <c r="E79" s="73" t="s">
        <v>142</v>
      </c>
      <c r="F79" s="68">
        <v>500</v>
      </c>
      <c r="G79" s="69">
        <v>246.84</v>
      </c>
      <c r="H79" s="70">
        <f t="shared" si="1"/>
        <v>49.368000000000002</v>
      </c>
    </row>
    <row r="80" spans="2:8" s="38" customFormat="1" ht="30" customHeight="1" x14ac:dyDescent="0.25">
      <c r="B80" s="83">
        <v>3132</v>
      </c>
      <c r="C80" s="84"/>
      <c r="D80" s="85"/>
      <c r="E80" s="85" t="s">
        <v>142</v>
      </c>
      <c r="F80" s="68">
        <v>500</v>
      </c>
      <c r="G80" s="69">
        <v>246.84</v>
      </c>
      <c r="H80" s="70">
        <f t="shared" si="1"/>
        <v>49.368000000000002</v>
      </c>
    </row>
    <row r="81" spans="2:8" s="38" customFormat="1" ht="30" customHeight="1" x14ac:dyDescent="0.25">
      <c r="B81" s="71">
        <v>32</v>
      </c>
      <c r="C81" s="72"/>
      <c r="D81" s="73"/>
      <c r="E81" s="73" t="s">
        <v>13</v>
      </c>
      <c r="F81" s="68">
        <v>500</v>
      </c>
      <c r="G81" s="69">
        <v>205.41</v>
      </c>
      <c r="H81" s="70">
        <f t="shared" si="1"/>
        <v>41.082000000000001</v>
      </c>
    </row>
    <row r="82" spans="2:8" s="38" customFormat="1" ht="30" customHeight="1" x14ac:dyDescent="0.25">
      <c r="B82" s="83">
        <v>321</v>
      </c>
      <c r="C82" s="84"/>
      <c r="D82" s="85"/>
      <c r="E82" s="85" t="s">
        <v>27</v>
      </c>
      <c r="F82" s="68">
        <v>500</v>
      </c>
      <c r="G82" s="69">
        <v>205.41</v>
      </c>
      <c r="H82" s="70">
        <f t="shared" si="1"/>
        <v>41.082000000000001</v>
      </c>
    </row>
    <row r="83" spans="2:8" s="38" customFormat="1" ht="30" customHeight="1" x14ac:dyDescent="0.25">
      <c r="B83" s="83">
        <v>3212</v>
      </c>
      <c r="C83" s="84"/>
      <c r="D83" s="85"/>
      <c r="E83" s="85" t="s">
        <v>119</v>
      </c>
      <c r="F83" s="68">
        <v>500</v>
      </c>
      <c r="G83" s="69">
        <v>205.41</v>
      </c>
      <c r="H83" s="70">
        <f t="shared" si="1"/>
        <v>41.082000000000001</v>
      </c>
    </row>
    <row r="84" spans="2:8" s="38" customFormat="1" ht="30" customHeight="1" x14ac:dyDescent="0.25">
      <c r="B84" s="89" t="s">
        <v>114</v>
      </c>
      <c r="C84" s="84"/>
      <c r="D84" s="85"/>
      <c r="E84" s="85" t="s">
        <v>115</v>
      </c>
      <c r="F84" s="79">
        <v>2654</v>
      </c>
      <c r="G84" s="69">
        <v>0</v>
      </c>
      <c r="H84" s="70">
        <f t="shared" si="1"/>
        <v>0</v>
      </c>
    </row>
    <row r="85" spans="2:8" s="38" customFormat="1" ht="30" customHeight="1" x14ac:dyDescent="0.25">
      <c r="B85" s="80" t="s">
        <v>156</v>
      </c>
      <c r="C85" s="84"/>
      <c r="D85" s="85"/>
      <c r="E85" s="85" t="s">
        <v>157</v>
      </c>
      <c r="F85" s="68">
        <v>1327</v>
      </c>
      <c r="G85" s="69">
        <v>0</v>
      </c>
      <c r="H85" s="70">
        <f t="shared" si="1"/>
        <v>0</v>
      </c>
    </row>
    <row r="86" spans="2:8" s="38" customFormat="1" ht="30" customHeight="1" x14ac:dyDescent="0.25">
      <c r="B86" s="86">
        <v>3</v>
      </c>
      <c r="C86" s="84"/>
      <c r="D86" s="85"/>
      <c r="E86" s="85" t="s">
        <v>3</v>
      </c>
      <c r="F86" s="68">
        <v>1327</v>
      </c>
      <c r="G86" s="69">
        <v>0</v>
      </c>
      <c r="H86" s="70">
        <f t="shared" si="1"/>
        <v>0</v>
      </c>
    </row>
    <row r="87" spans="2:8" s="38" customFormat="1" ht="30" customHeight="1" x14ac:dyDescent="0.25">
      <c r="B87" s="86">
        <v>32</v>
      </c>
      <c r="C87" s="84"/>
      <c r="D87" s="85"/>
      <c r="E87" s="85" t="s">
        <v>13</v>
      </c>
      <c r="F87" s="68">
        <v>1327</v>
      </c>
      <c r="G87" s="69">
        <v>0</v>
      </c>
      <c r="H87" s="70">
        <f t="shared" si="1"/>
        <v>0</v>
      </c>
    </row>
    <row r="88" spans="2:8" s="38" customFormat="1" ht="30" customHeight="1" x14ac:dyDescent="0.25">
      <c r="B88" s="86">
        <v>322</v>
      </c>
      <c r="C88" s="84"/>
      <c r="D88" s="85"/>
      <c r="E88" s="85" t="s">
        <v>143</v>
      </c>
      <c r="F88" s="68">
        <v>1327</v>
      </c>
      <c r="G88" s="69">
        <v>0</v>
      </c>
      <c r="H88" s="70">
        <f t="shared" si="1"/>
        <v>0</v>
      </c>
    </row>
    <row r="89" spans="2:8" s="38" customFormat="1" ht="30" customHeight="1" x14ac:dyDescent="0.25">
      <c r="B89" s="86">
        <v>3221</v>
      </c>
      <c r="C89" s="84"/>
      <c r="D89" s="85"/>
      <c r="E89" s="85" t="s">
        <v>133</v>
      </c>
      <c r="F89" s="68">
        <v>796</v>
      </c>
      <c r="G89" s="69">
        <v>0</v>
      </c>
      <c r="H89" s="70">
        <f t="shared" si="1"/>
        <v>0</v>
      </c>
    </row>
    <row r="90" spans="2:8" s="38" customFormat="1" ht="30" customHeight="1" x14ac:dyDescent="0.25">
      <c r="B90" s="86">
        <v>3225</v>
      </c>
      <c r="C90" s="84"/>
      <c r="D90" s="85"/>
      <c r="E90" s="85" t="s">
        <v>146</v>
      </c>
      <c r="F90" s="68">
        <v>531</v>
      </c>
      <c r="G90" s="69">
        <v>0</v>
      </c>
      <c r="H90" s="70">
        <f t="shared" si="1"/>
        <v>0</v>
      </c>
    </row>
    <row r="91" spans="2:8" s="38" customFormat="1" ht="30" customHeight="1" x14ac:dyDescent="0.25">
      <c r="B91" s="80" t="s">
        <v>158</v>
      </c>
      <c r="C91" s="84"/>
      <c r="D91" s="85"/>
      <c r="E91" s="85" t="s">
        <v>159</v>
      </c>
      <c r="F91" s="68">
        <v>1327</v>
      </c>
      <c r="G91" s="69">
        <v>0</v>
      </c>
      <c r="H91" s="70">
        <f t="shared" si="1"/>
        <v>0</v>
      </c>
    </row>
    <row r="92" spans="2:8" s="38" customFormat="1" ht="30" customHeight="1" x14ac:dyDescent="0.25">
      <c r="B92" s="80">
        <v>3</v>
      </c>
      <c r="C92" s="84"/>
      <c r="D92" s="85"/>
      <c r="E92" s="85" t="s">
        <v>3</v>
      </c>
      <c r="F92" s="68">
        <v>1327</v>
      </c>
      <c r="G92" s="69">
        <v>0</v>
      </c>
      <c r="H92" s="70">
        <f t="shared" si="1"/>
        <v>0</v>
      </c>
    </row>
    <row r="93" spans="2:8" s="38" customFormat="1" ht="30" customHeight="1" x14ac:dyDescent="0.25">
      <c r="B93" s="86">
        <v>32</v>
      </c>
      <c r="C93" s="84"/>
      <c r="D93" s="85"/>
      <c r="E93" s="85" t="s">
        <v>13</v>
      </c>
      <c r="F93" s="68">
        <v>1327</v>
      </c>
      <c r="G93" s="69">
        <v>0</v>
      </c>
      <c r="H93" s="70">
        <f t="shared" si="1"/>
        <v>0</v>
      </c>
    </row>
    <row r="94" spans="2:8" s="38" customFormat="1" ht="30" customHeight="1" x14ac:dyDescent="0.25">
      <c r="B94" s="86">
        <v>322</v>
      </c>
      <c r="C94" s="84"/>
      <c r="D94" s="85"/>
      <c r="E94" s="85" t="s">
        <v>143</v>
      </c>
      <c r="F94" s="68">
        <v>1327</v>
      </c>
      <c r="G94" s="69">
        <v>0</v>
      </c>
      <c r="H94" s="70">
        <f t="shared" si="1"/>
        <v>0</v>
      </c>
    </row>
    <row r="95" spans="2:8" s="38" customFormat="1" ht="30" customHeight="1" x14ac:dyDescent="0.25">
      <c r="B95" s="86">
        <v>3221</v>
      </c>
      <c r="C95" s="84"/>
      <c r="D95" s="85"/>
      <c r="E95" s="85" t="s">
        <v>160</v>
      </c>
      <c r="F95" s="68">
        <v>1327</v>
      </c>
      <c r="G95" s="69">
        <v>0</v>
      </c>
      <c r="H95" s="70">
        <f t="shared" si="1"/>
        <v>0</v>
      </c>
    </row>
    <row r="96" spans="2:8" s="38" customFormat="1" ht="30" customHeight="1" x14ac:dyDescent="0.25">
      <c r="B96" s="120" t="s">
        <v>110</v>
      </c>
      <c r="C96" s="121"/>
      <c r="D96" s="122"/>
      <c r="E96" s="64" t="s">
        <v>111</v>
      </c>
      <c r="F96" s="68">
        <v>2654</v>
      </c>
      <c r="G96" s="69">
        <v>0</v>
      </c>
      <c r="H96" s="54"/>
    </row>
    <row r="97" spans="2:8" s="38" customFormat="1" ht="30" customHeight="1" x14ac:dyDescent="0.25">
      <c r="B97" s="89" t="s">
        <v>154</v>
      </c>
      <c r="C97" s="81"/>
      <c r="D97" s="82"/>
      <c r="E97" s="64" t="s">
        <v>155</v>
      </c>
      <c r="F97" s="79">
        <v>2654</v>
      </c>
      <c r="G97" s="69">
        <v>0</v>
      </c>
      <c r="H97" s="54"/>
    </row>
    <row r="98" spans="2:8" s="38" customFormat="1" ht="30" customHeight="1" x14ac:dyDescent="0.25">
      <c r="B98" s="80" t="s">
        <v>102</v>
      </c>
      <c r="C98" s="81"/>
      <c r="D98" s="82"/>
      <c r="E98" s="64" t="s">
        <v>93</v>
      </c>
      <c r="F98" s="68">
        <v>2654</v>
      </c>
      <c r="G98" s="69">
        <v>0</v>
      </c>
      <c r="H98" s="54"/>
    </row>
    <row r="99" spans="2:8" s="38" customFormat="1" ht="30" customHeight="1" x14ac:dyDescent="0.25">
      <c r="B99" s="74">
        <v>4</v>
      </c>
      <c r="C99" s="74"/>
      <c r="D99" s="74"/>
      <c r="E99" s="39" t="s">
        <v>5</v>
      </c>
      <c r="F99" s="68">
        <v>2654</v>
      </c>
      <c r="G99" s="69">
        <v>0</v>
      </c>
      <c r="H99" s="54"/>
    </row>
    <row r="100" spans="2:8" s="38" customFormat="1" ht="30" customHeight="1" x14ac:dyDescent="0.25">
      <c r="B100" s="83">
        <v>42</v>
      </c>
      <c r="C100" s="84"/>
      <c r="D100" s="85"/>
      <c r="E100" s="39" t="s">
        <v>151</v>
      </c>
      <c r="F100" s="68">
        <v>2654</v>
      </c>
      <c r="G100" s="69">
        <v>0</v>
      </c>
      <c r="H100" s="54"/>
    </row>
    <row r="101" spans="2:8" s="38" customFormat="1" ht="30" customHeight="1" x14ac:dyDescent="0.25">
      <c r="B101" s="83">
        <v>422</v>
      </c>
      <c r="C101" s="84"/>
      <c r="D101" s="85"/>
      <c r="E101" s="39" t="s">
        <v>161</v>
      </c>
      <c r="F101" s="68">
        <v>2654</v>
      </c>
      <c r="G101" s="69">
        <v>0</v>
      </c>
      <c r="H101" s="54"/>
    </row>
    <row r="102" spans="2:8" s="38" customFormat="1" ht="30" customHeight="1" x14ac:dyDescent="0.25">
      <c r="B102" s="83">
        <v>4221</v>
      </c>
      <c r="C102" s="84"/>
      <c r="D102" s="85"/>
      <c r="E102" s="39" t="s">
        <v>162</v>
      </c>
      <c r="F102" s="68">
        <v>2654</v>
      </c>
      <c r="G102" s="69">
        <v>0</v>
      </c>
      <c r="H102" s="54"/>
    </row>
    <row r="103" spans="2:8" s="38" customFormat="1" ht="30" customHeight="1" x14ac:dyDescent="0.25">
      <c r="B103" s="120" t="s">
        <v>112</v>
      </c>
      <c r="C103" s="121"/>
      <c r="D103" s="122"/>
      <c r="E103" s="64" t="s">
        <v>89</v>
      </c>
      <c r="F103" s="68">
        <v>29954</v>
      </c>
      <c r="G103" s="69">
        <v>0</v>
      </c>
      <c r="H103" s="54"/>
    </row>
    <row r="104" spans="2:8" s="38" customFormat="1" ht="30" customHeight="1" x14ac:dyDescent="0.25">
      <c r="B104" s="89" t="s">
        <v>114</v>
      </c>
      <c r="C104" s="81"/>
      <c r="D104" s="82"/>
      <c r="E104" s="64" t="s">
        <v>115</v>
      </c>
      <c r="F104" s="79">
        <v>29954</v>
      </c>
      <c r="G104" s="69">
        <v>0</v>
      </c>
      <c r="H104" s="54"/>
    </row>
    <row r="105" spans="2:8" s="38" customFormat="1" ht="30" customHeight="1" x14ac:dyDescent="0.25">
      <c r="B105" s="80" t="s">
        <v>156</v>
      </c>
      <c r="C105" s="81"/>
      <c r="D105" s="82"/>
      <c r="E105" s="64" t="s">
        <v>163</v>
      </c>
      <c r="F105" s="68">
        <v>4494</v>
      </c>
      <c r="G105" s="69">
        <v>0</v>
      </c>
      <c r="H105" s="54"/>
    </row>
    <row r="106" spans="2:8" s="38" customFormat="1" ht="30" customHeight="1" x14ac:dyDescent="0.25">
      <c r="B106" s="80">
        <v>3</v>
      </c>
      <c r="C106" s="81"/>
      <c r="D106" s="82"/>
      <c r="E106" s="64" t="s">
        <v>3</v>
      </c>
      <c r="F106" s="68">
        <v>4494</v>
      </c>
      <c r="G106" s="69">
        <v>0</v>
      </c>
      <c r="H106" s="54"/>
    </row>
    <row r="107" spans="2:8" s="38" customFormat="1" ht="30" customHeight="1" x14ac:dyDescent="0.25">
      <c r="B107" s="71">
        <v>31</v>
      </c>
      <c r="C107" s="72"/>
      <c r="D107" s="73"/>
      <c r="E107" s="39" t="s">
        <v>4</v>
      </c>
      <c r="F107" s="68">
        <v>3962</v>
      </c>
      <c r="G107" s="69">
        <v>0</v>
      </c>
      <c r="H107" s="54"/>
    </row>
    <row r="108" spans="2:8" s="38" customFormat="1" ht="30" customHeight="1" x14ac:dyDescent="0.25">
      <c r="B108" s="71">
        <v>311</v>
      </c>
      <c r="C108" s="72"/>
      <c r="D108" s="73"/>
      <c r="E108" s="39" t="s">
        <v>148</v>
      </c>
      <c r="F108" s="68">
        <v>3504</v>
      </c>
      <c r="G108" s="69">
        <v>0</v>
      </c>
      <c r="H108" s="54"/>
    </row>
    <row r="109" spans="2:8" s="38" customFormat="1" ht="30" customHeight="1" x14ac:dyDescent="0.25">
      <c r="B109" s="83">
        <v>3111</v>
      </c>
      <c r="C109" s="84"/>
      <c r="D109" s="85"/>
      <c r="E109" s="39" t="s">
        <v>26</v>
      </c>
      <c r="F109" s="68">
        <v>3504</v>
      </c>
      <c r="G109" s="69">
        <v>0</v>
      </c>
      <c r="H109" s="54"/>
    </row>
    <row r="110" spans="2:8" s="38" customFormat="1" ht="30" customHeight="1" x14ac:dyDescent="0.25">
      <c r="B110" s="71">
        <v>312</v>
      </c>
      <c r="C110" s="72"/>
      <c r="D110" s="73"/>
      <c r="E110" s="39" t="s">
        <v>147</v>
      </c>
      <c r="F110" s="68">
        <v>159</v>
      </c>
      <c r="G110" s="69">
        <v>0</v>
      </c>
      <c r="H110" s="54"/>
    </row>
    <row r="111" spans="2:8" s="38" customFormat="1" ht="30" customHeight="1" x14ac:dyDescent="0.25">
      <c r="B111" s="83">
        <v>3121</v>
      </c>
      <c r="C111" s="84"/>
      <c r="D111" s="85"/>
      <c r="E111" s="39" t="s">
        <v>107</v>
      </c>
      <c r="F111" s="68">
        <v>159</v>
      </c>
      <c r="G111" s="69"/>
      <c r="H111" s="54"/>
    </row>
    <row r="112" spans="2:8" s="38" customFormat="1" ht="30" customHeight="1" x14ac:dyDescent="0.25">
      <c r="B112" s="71">
        <v>313</v>
      </c>
      <c r="C112" s="72"/>
      <c r="D112" s="73"/>
      <c r="E112" s="39" t="s">
        <v>117</v>
      </c>
      <c r="F112" s="68">
        <v>299</v>
      </c>
      <c r="G112" s="69">
        <v>0</v>
      </c>
      <c r="H112" s="54"/>
    </row>
    <row r="113" spans="2:8" s="38" customFormat="1" ht="30" customHeight="1" x14ac:dyDescent="0.25">
      <c r="B113" s="83">
        <v>3132</v>
      </c>
      <c r="C113" s="84"/>
      <c r="D113" s="85"/>
      <c r="E113" s="39" t="s">
        <v>164</v>
      </c>
      <c r="F113" s="68">
        <v>299</v>
      </c>
      <c r="G113" s="69">
        <v>0</v>
      </c>
      <c r="H113" s="54"/>
    </row>
    <row r="114" spans="2:8" s="38" customFormat="1" ht="30" customHeight="1" x14ac:dyDescent="0.25">
      <c r="B114" s="123">
        <v>32</v>
      </c>
      <c r="C114" s="124"/>
      <c r="D114" s="125"/>
      <c r="E114" s="39" t="s">
        <v>13</v>
      </c>
      <c r="F114" s="68">
        <v>532</v>
      </c>
      <c r="G114" s="69">
        <v>0</v>
      </c>
      <c r="H114" s="54"/>
    </row>
    <row r="115" spans="2:8" s="38" customFormat="1" ht="30" customHeight="1" x14ac:dyDescent="0.25">
      <c r="B115" s="123">
        <v>321</v>
      </c>
      <c r="C115" s="124"/>
      <c r="D115" s="125"/>
      <c r="E115" s="39" t="s">
        <v>27</v>
      </c>
      <c r="F115" s="68">
        <v>532</v>
      </c>
      <c r="G115" s="69">
        <v>0</v>
      </c>
      <c r="H115" s="54"/>
    </row>
    <row r="116" spans="2:8" s="38" customFormat="1" ht="30" customHeight="1" x14ac:dyDescent="0.25">
      <c r="B116" s="123">
        <v>3211</v>
      </c>
      <c r="C116" s="124"/>
      <c r="D116" s="125"/>
      <c r="E116" s="39" t="s">
        <v>28</v>
      </c>
      <c r="F116" s="68">
        <v>179</v>
      </c>
      <c r="G116" s="69">
        <v>0</v>
      </c>
      <c r="H116" s="54"/>
    </row>
    <row r="117" spans="2:8" s="38" customFormat="1" ht="30" customHeight="1" x14ac:dyDescent="0.25">
      <c r="B117" s="123">
        <v>3212</v>
      </c>
      <c r="C117" s="124"/>
      <c r="D117" s="125"/>
      <c r="E117" s="39" t="s">
        <v>165</v>
      </c>
      <c r="F117" s="68">
        <v>60</v>
      </c>
      <c r="G117" s="69">
        <v>0</v>
      </c>
      <c r="H117" s="54"/>
    </row>
    <row r="118" spans="2:8" s="38" customFormat="1" ht="30" customHeight="1" x14ac:dyDescent="0.25">
      <c r="B118" s="83">
        <v>3213</v>
      </c>
      <c r="C118" s="75"/>
      <c r="D118" s="76"/>
      <c r="E118" s="39" t="s">
        <v>166</v>
      </c>
      <c r="F118" s="68">
        <v>293</v>
      </c>
      <c r="G118" s="69">
        <v>0</v>
      </c>
      <c r="H118" s="54"/>
    </row>
    <row r="119" spans="2:8" s="38" customFormat="1" ht="30" customHeight="1" x14ac:dyDescent="0.25">
      <c r="B119" s="123" t="s">
        <v>167</v>
      </c>
      <c r="C119" s="124"/>
      <c r="D119" s="125"/>
      <c r="E119" s="64" t="s">
        <v>92</v>
      </c>
      <c r="F119" s="68">
        <v>25460</v>
      </c>
      <c r="G119" s="69">
        <v>0</v>
      </c>
      <c r="H119" s="54"/>
    </row>
    <row r="120" spans="2:8" s="38" customFormat="1" ht="30" customHeight="1" x14ac:dyDescent="0.25">
      <c r="B120" s="83">
        <v>3</v>
      </c>
      <c r="C120" s="84"/>
      <c r="D120" s="85"/>
      <c r="E120" s="39" t="s">
        <v>3</v>
      </c>
      <c r="F120" s="68">
        <v>25460</v>
      </c>
      <c r="G120" s="69">
        <v>0</v>
      </c>
      <c r="H120" s="54"/>
    </row>
    <row r="121" spans="2:8" s="38" customFormat="1" ht="30" customHeight="1" x14ac:dyDescent="0.25">
      <c r="B121" s="83">
        <v>31</v>
      </c>
      <c r="C121" s="84"/>
      <c r="D121" s="85"/>
      <c r="E121" s="64" t="s">
        <v>4</v>
      </c>
      <c r="F121" s="68">
        <v>22449</v>
      </c>
      <c r="G121" s="69">
        <v>0</v>
      </c>
      <c r="H121" s="54"/>
    </row>
    <row r="122" spans="2:8" s="38" customFormat="1" ht="30" customHeight="1" x14ac:dyDescent="0.25">
      <c r="B122" s="83">
        <v>311</v>
      </c>
      <c r="C122" s="84"/>
      <c r="D122" s="85"/>
      <c r="E122" s="64" t="s">
        <v>25</v>
      </c>
      <c r="F122" s="68">
        <v>19855</v>
      </c>
      <c r="G122" s="69">
        <v>0</v>
      </c>
      <c r="H122" s="54"/>
    </row>
    <row r="123" spans="2:8" s="38" customFormat="1" ht="30" customHeight="1" x14ac:dyDescent="0.25">
      <c r="B123" s="83">
        <v>3111</v>
      </c>
      <c r="C123" s="84"/>
      <c r="D123" s="85"/>
      <c r="E123" s="39" t="s">
        <v>26</v>
      </c>
      <c r="F123" s="68">
        <v>19855</v>
      </c>
      <c r="G123" s="69">
        <v>0</v>
      </c>
      <c r="H123" s="54"/>
    </row>
    <row r="124" spans="2:8" s="38" customFormat="1" ht="30" customHeight="1" x14ac:dyDescent="0.25">
      <c r="B124" s="83">
        <v>312</v>
      </c>
      <c r="C124" s="84"/>
      <c r="D124" s="85"/>
      <c r="E124" s="39" t="s">
        <v>107</v>
      </c>
      <c r="F124" s="68">
        <v>902</v>
      </c>
      <c r="G124" s="69">
        <v>0</v>
      </c>
      <c r="H124" s="54"/>
    </row>
    <row r="125" spans="2:8" s="38" customFormat="1" ht="30" customHeight="1" x14ac:dyDescent="0.25">
      <c r="B125" s="83">
        <v>3121</v>
      </c>
      <c r="C125" s="84"/>
      <c r="D125" s="85"/>
      <c r="E125" s="39" t="s">
        <v>107</v>
      </c>
      <c r="F125" s="68">
        <v>902</v>
      </c>
      <c r="G125" s="69">
        <v>0</v>
      </c>
      <c r="H125" s="54"/>
    </row>
    <row r="126" spans="2:8" s="38" customFormat="1" ht="30" customHeight="1" x14ac:dyDescent="0.25">
      <c r="B126" s="83">
        <v>313</v>
      </c>
      <c r="C126" s="84"/>
      <c r="D126" s="85"/>
      <c r="E126" s="39" t="s">
        <v>117</v>
      </c>
      <c r="F126" s="68">
        <v>1692</v>
      </c>
      <c r="G126" s="69">
        <v>0</v>
      </c>
      <c r="H126" s="54"/>
    </row>
    <row r="127" spans="2:8" s="38" customFormat="1" ht="30" customHeight="1" x14ac:dyDescent="0.25">
      <c r="B127" s="83">
        <v>3132</v>
      </c>
      <c r="C127" s="84"/>
      <c r="D127" s="85"/>
      <c r="E127" s="39" t="s">
        <v>164</v>
      </c>
      <c r="F127" s="68">
        <v>1692</v>
      </c>
      <c r="G127" s="69">
        <v>0</v>
      </c>
      <c r="H127" s="54"/>
    </row>
    <row r="128" spans="2:8" s="38" customFormat="1" ht="30" customHeight="1" x14ac:dyDescent="0.25">
      <c r="B128" s="83">
        <v>32</v>
      </c>
      <c r="C128" s="84"/>
      <c r="D128" s="85"/>
      <c r="E128" s="39" t="s">
        <v>13</v>
      </c>
      <c r="F128" s="68">
        <v>3011</v>
      </c>
      <c r="G128" s="69">
        <v>0</v>
      </c>
      <c r="H128" s="54"/>
    </row>
    <row r="129" spans="2:8" s="38" customFormat="1" ht="30" customHeight="1" x14ac:dyDescent="0.25">
      <c r="B129" s="83">
        <v>321</v>
      </c>
      <c r="C129" s="84"/>
      <c r="D129" s="85"/>
      <c r="E129" s="39" t="s">
        <v>27</v>
      </c>
      <c r="F129" s="68">
        <v>3011</v>
      </c>
      <c r="G129" s="69">
        <v>0</v>
      </c>
      <c r="H129" s="54"/>
    </row>
    <row r="130" spans="2:8" s="38" customFormat="1" ht="30" customHeight="1" x14ac:dyDescent="0.25">
      <c r="B130" s="83">
        <v>3211</v>
      </c>
      <c r="C130" s="84"/>
      <c r="D130" s="85"/>
      <c r="E130" s="39" t="s">
        <v>28</v>
      </c>
      <c r="F130" s="68">
        <v>1015</v>
      </c>
      <c r="G130" s="69">
        <v>0</v>
      </c>
      <c r="H130" s="54"/>
    </row>
    <row r="131" spans="2:8" s="38" customFormat="1" ht="30" customHeight="1" x14ac:dyDescent="0.25">
      <c r="B131" s="83">
        <v>3212</v>
      </c>
      <c r="C131" s="84"/>
      <c r="D131" s="85"/>
      <c r="E131" s="39" t="s">
        <v>165</v>
      </c>
      <c r="F131" s="68">
        <v>338</v>
      </c>
      <c r="G131" s="69">
        <v>0</v>
      </c>
      <c r="H131" s="54"/>
    </row>
    <row r="132" spans="2:8" s="38" customFormat="1" ht="30" customHeight="1" x14ac:dyDescent="0.25">
      <c r="B132" s="83">
        <v>3213</v>
      </c>
      <c r="C132" s="84"/>
      <c r="D132" s="85"/>
      <c r="E132" s="39" t="s">
        <v>166</v>
      </c>
      <c r="F132" s="68">
        <v>1658</v>
      </c>
      <c r="G132" s="69">
        <v>0</v>
      </c>
      <c r="H132" s="54"/>
    </row>
  </sheetData>
  <mergeCells count="22">
    <mergeCell ref="B119:D119"/>
    <mergeCell ref="B103:D103"/>
    <mergeCell ref="B114:D114"/>
    <mergeCell ref="B22:D22"/>
    <mergeCell ref="B9:D9"/>
    <mergeCell ref="B10:D10"/>
    <mergeCell ref="B15:D15"/>
    <mergeCell ref="B19:D19"/>
    <mergeCell ref="B117:D117"/>
    <mergeCell ref="B116:D116"/>
    <mergeCell ref="B115:D115"/>
    <mergeCell ref="B73:D73"/>
    <mergeCell ref="B77:D77"/>
    <mergeCell ref="B78:D78"/>
    <mergeCell ref="B96:D96"/>
    <mergeCell ref="B2:H2"/>
    <mergeCell ref="B11:D11"/>
    <mergeCell ref="B17:D17"/>
    <mergeCell ref="B4:H4"/>
    <mergeCell ref="B6:E6"/>
    <mergeCell ref="B7:E7"/>
    <mergeCell ref="B8:D8"/>
  </mergeCells>
  <pageMargins left="0.7" right="0.7" top="0.75" bottom="0.75" header="0.3" footer="0.3"/>
  <pageSetup paperSize="9" scale="86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Rashodi i prihodi prema izvoru</vt:lpstr>
      <vt:lpstr>Rashodi prema funkcijskoj k </vt:lpstr>
      <vt:lpstr>Račun financiranja </vt:lpstr>
      <vt:lpstr>Račun fin prema izvorima f</vt:lpstr>
      <vt:lpstr>Programska klasifikacija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Visnja</cp:lastModifiedBy>
  <cp:lastPrinted>2023-09-18T14:21:10Z</cp:lastPrinted>
  <dcterms:created xsi:type="dcterms:W3CDTF">2022-08-12T12:51:27Z</dcterms:created>
  <dcterms:modified xsi:type="dcterms:W3CDTF">2023-09-18T14:25:34Z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Tablica za izradu financijskog plana PK JLP(R)S.xlsx</vt:lpwstr>
  </property>
</Properties>
</file>